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drustva'!$B$1:$K$89</definedName>
  </definedNames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<sst xmlns="http://schemas.openxmlformats.org/spreadsheetml/2006/main" count="124" uniqueCount="112">
  <si>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</si>
  <si>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</si>
  <si>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</si>
  <si>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</si>
  <si>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</si>
  <si>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</si>
  <si>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</si>
  <si>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</si>
  <si>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</si>
  <si>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</si>
  <si>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</si>
  <si>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</si>
  <si>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</si>
  <si>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</si>
  <si>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</si>
  <si>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</si>
  <si>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</si>
  <si>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</si>
  <si>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</si>
  <si>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</si>
  <si>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</si>
  <si>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</si>
  <si>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</si>
  <si>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</si>
  <si>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</si>
  <si>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</si>
  <si>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</si>
  <si>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</si>
  <si>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</si>
  <si>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</si>
  <si>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</si>
  <si>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</si>
  <si>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</si>
  <si>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</si>
  <si>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</si>
  <si>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</si>
  <si>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</si>
  <si>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</si>
  <si>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</si>
  <si>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</si>
  <si>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</si>
  <si>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</si>
  <si>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</si>
  <si>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</si>
  <si>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</si>
  <si>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</si>
  <si>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</si>
  <si>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</si>
  <si>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</si>
  <si>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</si>
  <si>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</si>
  <si>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</si>
  <si>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</si>
  <si>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</si>
  <si>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</si>
  <si>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</si>
  <si>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</si>
  <si>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</si>
  <si>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</si>
  <si>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</si>
  <si>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</si>
  <si>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</si>
  <si>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</si>
  <si>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</si>
  <si>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</si>
  <si>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</si>
  <si>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</si>
  <si>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</si>
  <si>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</si>
  <si>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</si>
  <si>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</si>
  <si>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</si>
  <si>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</si>
  <si>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</si>
  <si>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</si>
  <si>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</si>
  <si>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</si>
  <si>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</si>
  <si>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</si>
  <si>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</si>
  <si>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</si>
  <si>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</si>
  <si>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</si>
  <si>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</si>
  <si>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</si>
  <si>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</si>
  <si>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</si>
  <si>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</si>
  <si>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</si>
  <si>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</si>
  <si>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</si>
  <si>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</si>
  <si>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</si>
  <si>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1.Poreski rashod perioda</t>
  </si>
  <si>
    <t>2.Odloženi poreski prihodi perioda</t>
  </si>
  <si>
    <t>Ж. ПОЗИТ. КУРСНЕ РАЗЛИКЕ ПО ОСНОВУ ПРЕРАЧУНА ГОТОВИНЕ</t>
  </si>
  <si>
    <t xml:space="preserve">      НЕГАТ. КУРСНЕ РАЗЛИКЕ ПО ОСНОВУ ПРЕРАЧУНА ГОТОВИНЕ</t>
  </si>
  <si>
    <t>08064300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</si>
  <si>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(  </t>
    </r>
    <r>
      <rPr>
        <b/>
        <u val="single"/>
        <sz val="10"/>
        <rFont val="Arial"/>
        <family val="2"/>
      </rPr>
      <t xml:space="preserve">BAKER  TILLY WB REVIZIJA DOO Beograd) О ФИНАНСИЈСКИМ ИЗВЕШТАЈИМА:
</t>
    </r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</si>
  <si>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116/2006), објављује се</t>
  </si>
  <si>
    <t>СПОЉНОСТАРЧЕВАЧКА 82 Панчево</t>
  </si>
  <si>
    <t>ГЕНЕРАЛНИ ДИРЕКТОР</t>
  </si>
  <si>
    <t>"ХИП-Петрохемија"a.д. Панчево - у реструктурирању</t>
  </si>
  <si>
    <t>"ХИП-Петрохемија" a.д. Панчево - у реструктурирању</t>
  </si>
  <si>
    <t>2009.</t>
  </si>
  <si>
    <t xml:space="preserve">На основу Закључка Владе Републике Србије 05 Број 023-2375/2009 од 14. маја 2009.године, члана 9.став 1.тачке 7. и 10. Закона о Агенцији за приватизацију,  чланова 19, 19а, 20 и 20а Закона о приватизацији, и чланова  7. и  9. Уредбе о поступку и начину реструктурирања субјекта приватизације, Агенија за приватизацију дана 15.маја 2009.године донела је Одлуку о реструктурирању "ХИП-Петрохемија" а.д. из Панчева.  
</t>
  </si>
  <si>
    <t>ИЗВОД ИЗ ФИНАНСИЈСКИХ ИЗВЕШТАЈА ЗА 2010. ГОДИНУ</t>
  </si>
  <si>
    <t>2010.</t>
  </si>
  <si>
    <t>Nerealizovani dobici po osnovu hartija od vrednosti</t>
  </si>
  <si>
    <r>
      <t>Финансијски извештаји истинито и објективно, по свим материјално значајним питањима, приказују финансијски положај Друштва на дан 31. децембра 2010 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</t>
    </r>
    <r>
      <rPr>
        <sz val="8"/>
        <rFont val="Arial"/>
        <family val="2"/>
      </rPr>
      <t xml:space="preserve">
</t>
    </r>
  </si>
  <si>
    <t xml:space="preserve">Увид се може извршити сваког радног дана од 8ч - 14ч у седишту Друштва "ХИП- Петрохемија"а.д. Панчево-у реструктурирању,  Спољностарчевачка 82. Панчево. </t>
  </si>
  <si>
    <t>Саша Павлов дипломирани pravnik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</si>
</sst>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\ [$€-1];[Red]#,##0.00\ [$€-1]"/>
    <numFmt numFmtId="178" formatCode="_-* #,##0.00\ [$€-1]_-;\-* #,##0.00\ [$€-1]_-;_-* &quot;-&quot;??\ [$€-1]_-;_-@_-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3" fontId="0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3" fontId="1" fillId="0" borderId="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0" borderId="2" xfId="0" applyBorder="1" applyAlignment="1">
      <alignment/>
    </xf>
    <xf numFmtId="3" fontId="3" fillId="0" borderId="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SheetLayoutView="100" workbookViewId="0" topLeftCell="A19">
      <selection activeCell="L33" sqref="L33"/>
    </sheetView>
  </sheetViews>
  <sheetFormatPr defaultColWidth="9.140625" defaultRowHeight="12.75"/>
  <cols>
    <col min="1" max="1" width="11.57421875" style="0" customWidth="1"/>
    <col min="2" max="2" width="13.28125" style="0" customWidth="1"/>
    <col min="4" max="5" width="10.140625" style="0" bestFit="1" customWidth="1"/>
    <col min="6" max="6" width="10.7109375" style="0" customWidth="1"/>
    <col min="7" max="7" width="10.140625" style="0" customWidth="1"/>
    <col min="8" max="8" width="10.57421875" style="0" customWidth="1"/>
    <col min="9" max="9" width="10.140625" style="0" customWidth="1"/>
    <col min="11" max="11" width="12.28125" style="0" customWidth="1"/>
    <col min="12" max="12" width="10.140625" style="0" bestFit="1" customWidth="1"/>
    <col min="13" max="13" width="30.7109375" style="0" customWidth="1"/>
    <col min="14" max="15" width="10.7109375" style="0" bestFit="1" customWidth="1"/>
  </cols>
  <sheetData>
    <row r="1" spans="2:11" ht="41.25" customHeight="1">
      <c r="B1" s="140" t="s">
        <v>99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2:11" ht="12.75">
      <c r="B2" s="141" t="s">
        <v>106</v>
      </c>
      <c r="C2" s="141"/>
      <c r="D2" s="141"/>
      <c r="E2" s="141"/>
      <c r="F2" s="141"/>
      <c r="G2" s="141"/>
      <c r="H2" s="141"/>
      <c r="I2" s="141"/>
      <c r="J2" s="141"/>
      <c r="K2" s="141"/>
    </row>
    <row r="3" spans="2:11" ht="12.75">
      <c r="B3" s="142" t="s">
        <v>102</v>
      </c>
      <c r="C3" s="143"/>
      <c r="D3" s="143"/>
      <c r="E3" s="143"/>
      <c r="F3" s="143"/>
      <c r="G3" s="143"/>
      <c r="H3" s="143"/>
      <c r="I3" s="143"/>
      <c r="J3" s="143"/>
      <c r="K3" s="143"/>
    </row>
    <row r="4" spans="2:11" ht="12.75">
      <c r="B4" s="2"/>
      <c r="C4" s="2"/>
      <c r="D4" s="2"/>
      <c r="E4" s="2"/>
      <c r="F4" s="2"/>
      <c r="G4" s="2"/>
      <c r="H4" s="2"/>
      <c r="I4" s="2"/>
      <c r="J4" s="11"/>
      <c r="K4" s="11"/>
    </row>
    <row r="5" spans="2:11" ht="12.75">
      <c r="B5" s="144" t="s">
        <v>0</v>
      </c>
      <c r="C5" s="144"/>
      <c r="D5" s="144"/>
      <c r="E5" s="144"/>
      <c r="F5" s="144"/>
      <c r="G5" s="144"/>
      <c r="H5" s="144"/>
      <c r="I5" s="144"/>
      <c r="J5" s="144"/>
      <c r="K5" s="144"/>
    </row>
    <row r="6" spans="2:11" ht="12.75">
      <c r="B6" s="145" t="s">
        <v>1</v>
      </c>
      <c r="C6" s="145"/>
      <c r="D6" s="149" t="s">
        <v>103</v>
      </c>
      <c r="E6" s="149"/>
      <c r="F6" s="149"/>
      <c r="G6" s="149"/>
      <c r="H6" s="145" t="s">
        <v>2</v>
      </c>
      <c r="I6" s="145"/>
      <c r="J6" s="150" t="s">
        <v>97</v>
      </c>
      <c r="K6" s="150"/>
    </row>
    <row r="7" spans="2:11" ht="12.75">
      <c r="B7" s="145" t="s">
        <v>3</v>
      </c>
      <c r="C7" s="145"/>
      <c r="D7" s="146" t="s">
        <v>100</v>
      </c>
      <c r="E7" s="147"/>
      <c r="F7" s="147"/>
      <c r="G7" s="148"/>
      <c r="H7" s="145" t="s">
        <v>4</v>
      </c>
      <c r="I7" s="145"/>
      <c r="J7" s="146">
        <v>101052694</v>
      </c>
      <c r="K7" s="14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8" t="s">
        <v>5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ht="4.5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>
      <c r="B11" s="138" t="s">
        <v>6</v>
      </c>
      <c r="C11" s="138"/>
      <c r="D11" s="138"/>
      <c r="E11" s="138"/>
      <c r="F11" s="138"/>
      <c r="G11" s="138"/>
      <c r="H11" s="138"/>
      <c r="I11" s="138"/>
      <c r="J11" s="138"/>
      <c r="K11" s="138"/>
    </row>
    <row r="12" spans="2:11" ht="12.75">
      <c r="B12" s="139" t="s">
        <v>7</v>
      </c>
      <c r="C12" s="139"/>
      <c r="D12" s="139"/>
      <c r="E12" s="7" t="s">
        <v>104</v>
      </c>
      <c r="F12" s="7" t="s">
        <v>107</v>
      </c>
      <c r="G12" s="139" t="s">
        <v>8</v>
      </c>
      <c r="H12" s="139"/>
      <c r="I12" s="139"/>
      <c r="J12" s="7" t="s">
        <v>104</v>
      </c>
      <c r="K12" s="7" t="s">
        <v>107</v>
      </c>
    </row>
    <row r="13" spans="1:13" ht="12.75">
      <c r="A13" s="55"/>
      <c r="B13" s="122" t="s">
        <v>9</v>
      </c>
      <c r="C13" s="122"/>
      <c r="D13" s="122"/>
      <c r="E13" s="48">
        <f>+E14+E15+E16+E17+E19</f>
        <v>11600811</v>
      </c>
      <c r="F13" s="48">
        <f>+F14+F15+F16+F17+F19</f>
        <v>10534517</v>
      </c>
      <c r="G13" s="122" t="s">
        <v>10</v>
      </c>
      <c r="H13" s="122"/>
      <c r="I13" s="122"/>
      <c r="J13" s="48">
        <f>+J14+J15+J16+J17+J18+J19+J20</f>
        <v>0</v>
      </c>
      <c r="K13" s="48">
        <f>+K14+K15+K16+K17+K18+K19+K20</f>
        <v>0</v>
      </c>
      <c r="M13" s="55"/>
    </row>
    <row r="14" spans="1:13" ht="12.75">
      <c r="A14" s="31"/>
      <c r="B14" s="125" t="s">
        <v>11</v>
      </c>
      <c r="C14" s="122"/>
      <c r="D14" s="122"/>
      <c r="E14" s="13"/>
      <c r="F14" s="13"/>
      <c r="G14" s="135" t="s">
        <v>76</v>
      </c>
      <c r="H14" s="136"/>
      <c r="I14" s="137"/>
      <c r="J14" s="14">
        <v>9474028</v>
      </c>
      <c r="K14" s="14">
        <f>14938164+82714</f>
        <v>15020878</v>
      </c>
      <c r="M14" s="56"/>
    </row>
    <row r="15" spans="1:13" ht="12.75">
      <c r="A15" s="31"/>
      <c r="B15" s="134" t="s">
        <v>12</v>
      </c>
      <c r="C15" s="134"/>
      <c r="D15" s="134"/>
      <c r="E15" s="13"/>
      <c r="F15" s="13"/>
      <c r="G15" s="123" t="s">
        <v>13</v>
      </c>
      <c r="H15" s="123"/>
      <c r="I15" s="123"/>
      <c r="J15" s="13"/>
      <c r="K15" s="13"/>
      <c r="M15" s="31"/>
    </row>
    <row r="16" spans="1:13" ht="12.75">
      <c r="A16" s="31"/>
      <c r="B16" s="123" t="s">
        <v>14</v>
      </c>
      <c r="C16" s="123"/>
      <c r="D16" s="123"/>
      <c r="E16" s="13"/>
      <c r="F16" s="13"/>
      <c r="G16" s="123" t="s">
        <v>15</v>
      </c>
      <c r="H16" s="123"/>
      <c r="I16" s="123"/>
      <c r="J16" s="13"/>
      <c r="K16" s="13"/>
      <c r="M16" s="31"/>
    </row>
    <row r="17" spans="1:13" ht="12.75">
      <c r="A17" s="151"/>
      <c r="B17" s="132" t="s">
        <v>59</v>
      </c>
      <c r="C17" s="123"/>
      <c r="D17" s="123"/>
      <c r="E17" s="133">
        <v>11481907</v>
      </c>
      <c r="F17" s="133">
        <v>10469342</v>
      </c>
      <c r="G17" s="123" t="s">
        <v>16</v>
      </c>
      <c r="H17" s="123"/>
      <c r="I17" s="123"/>
      <c r="J17" s="14">
        <f>353621+51487</f>
        <v>405108</v>
      </c>
      <c r="K17" s="14">
        <v>353216</v>
      </c>
      <c r="M17" s="56"/>
    </row>
    <row r="18" spans="1:13" ht="12.75">
      <c r="A18" s="152"/>
      <c r="B18" s="123"/>
      <c r="C18" s="123"/>
      <c r="D18" s="123"/>
      <c r="E18" s="106"/>
      <c r="F18" s="106"/>
      <c r="G18" s="123" t="s">
        <v>60</v>
      </c>
      <c r="H18" s="123"/>
      <c r="I18" s="123"/>
      <c r="J18" s="14">
        <v>210</v>
      </c>
      <c r="K18" s="14">
        <v>284</v>
      </c>
      <c r="M18" s="56"/>
    </row>
    <row r="19" spans="1:13" ht="12.75">
      <c r="A19" s="56"/>
      <c r="B19" s="125" t="s">
        <v>17</v>
      </c>
      <c r="C19" s="125"/>
      <c r="D19" s="125"/>
      <c r="E19" s="14">
        <v>118904</v>
      </c>
      <c r="F19" s="14">
        <v>65175</v>
      </c>
      <c r="G19" s="123" t="s">
        <v>18</v>
      </c>
      <c r="H19" s="123"/>
      <c r="I19" s="123"/>
      <c r="J19" s="14">
        <v>-9879346</v>
      </c>
      <c r="K19" s="14">
        <v>-15374378</v>
      </c>
      <c r="M19" s="56"/>
    </row>
    <row r="20" spans="1:13" ht="12.75">
      <c r="A20" s="55"/>
      <c r="B20" s="122" t="s">
        <v>22</v>
      </c>
      <c r="C20" s="122"/>
      <c r="D20" s="122"/>
      <c r="E20" s="48">
        <f>+E21+E22+E23+E24</f>
        <v>5686396</v>
      </c>
      <c r="F20" s="48">
        <f>+F21+F22+F23+F24</f>
        <v>8010002</v>
      </c>
      <c r="G20" s="123" t="s">
        <v>19</v>
      </c>
      <c r="H20" s="123"/>
      <c r="I20" s="123"/>
      <c r="J20" s="13"/>
      <c r="K20" s="13"/>
      <c r="M20" s="31"/>
    </row>
    <row r="21" spans="1:13" ht="12.75" customHeight="1">
      <c r="A21" s="57"/>
      <c r="B21" s="123" t="s">
        <v>24</v>
      </c>
      <c r="C21" s="123"/>
      <c r="D21" s="123"/>
      <c r="E21" s="16">
        <v>3049991</v>
      </c>
      <c r="F21" s="16">
        <v>4137465</v>
      </c>
      <c r="G21" s="126" t="s">
        <v>20</v>
      </c>
      <c r="H21" s="127"/>
      <c r="I21" s="127"/>
      <c r="J21" s="128">
        <f>+J23+J24+J25+J26</f>
        <v>25032303</v>
      </c>
      <c r="K21" s="128">
        <f>+K23+K24+K25+K26</f>
        <v>26312281</v>
      </c>
      <c r="M21" s="153"/>
    </row>
    <row r="22" spans="1:13" ht="26.25" customHeight="1">
      <c r="A22" s="57"/>
      <c r="B22" s="130" t="s">
        <v>61</v>
      </c>
      <c r="C22" s="131"/>
      <c r="D22" s="131"/>
      <c r="E22" s="16"/>
      <c r="F22" s="16"/>
      <c r="G22" s="127"/>
      <c r="H22" s="127"/>
      <c r="I22" s="127"/>
      <c r="J22" s="129"/>
      <c r="K22" s="129"/>
      <c r="M22" s="154"/>
    </row>
    <row r="23" spans="1:13" ht="12.75">
      <c r="A23" s="57"/>
      <c r="B23" s="123" t="s">
        <v>62</v>
      </c>
      <c r="C23" s="123"/>
      <c r="D23" s="123"/>
      <c r="E23" s="16">
        <v>2636405</v>
      </c>
      <c r="F23" s="16">
        <f>588750+637329+417725+2228733</f>
        <v>3872537</v>
      </c>
      <c r="G23" s="125" t="s">
        <v>21</v>
      </c>
      <c r="H23" s="125"/>
      <c r="I23" s="125"/>
      <c r="J23" s="14">
        <v>93110</v>
      </c>
      <c r="K23" s="14">
        <v>88957</v>
      </c>
      <c r="M23" s="31"/>
    </row>
    <row r="24" spans="1:13" ht="12.75">
      <c r="A24" s="58"/>
      <c r="B24" s="125" t="s">
        <v>26</v>
      </c>
      <c r="C24" s="125"/>
      <c r="D24" s="125"/>
      <c r="E24" s="17"/>
      <c r="F24" s="17"/>
      <c r="G24" s="125" t="s">
        <v>23</v>
      </c>
      <c r="H24" s="125"/>
      <c r="I24" s="125"/>
      <c r="J24" s="14">
        <v>11914953</v>
      </c>
      <c r="K24" s="14">
        <f>9642015+8725</f>
        <v>9650740</v>
      </c>
      <c r="M24" s="56"/>
    </row>
    <row r="25" spans="1:13" ht="12.75">
      <c r="A25" s="59"/>
      <c r="B25" s="122" t="s">
        <v>27</v>
      </c>
      <c r="C25" s="122"/>
      <c r="D25" s="122"/>
      <c r="E25" s="50">
        <f>+E13+E20</f>
        <v>17287207</v>
      </c>
      <c r="F25" s="50">
        <f>+F13+F20</f>
        <v>18544519</v>
      </c>
      <c r="G25" s="123" t="s">
        <v>25</v>
      </c>
      <c r="H25" s="123"/>
      <c r="I25" s="123"/>
      <c r="J25" s="14">
        <v>13024240</v>
      </c>
      <c r="K25" s="14">
        <v>16572584</v>
      </c>
      <c r="M25" s="56"/>
    </row>
    <row r="26" spans="1:13" ht="12.75">
      <c r="A26" s="58"/>
      <c r="B26" s="122" t="s">
        <v>63</v>
      </c>
      <c r="C26" s="122"/>
      <c r="D26" s="122"/>
      <c r="E26" s="16">
        <v>7745096</v>
      </c>
      <c r="F26" s="16">
        <v>7767762</v>
      </c>
      <c r="G26" s="123" t="s">
        <v>28</v>
      </c>
      <c r="H26" s="123"/>
      <c r="I26" s="123"/>
      <c r="J26" s="13"/>
      <c r="K26" s="13"/>
      <c r="M26" s="31"/>
    </row>
    <row r="27" spans="1:13" ht="12.75">
      <c r="A27" s="59"/>
      <c r="B27" s="116" t="s">
        <v>30</v>
      </c>
      <c r="C27" s="116"/>
      <c r="D27" s="116"/>
      <c r="E27" s="50">
        <f>+E25+E26</f>
        <v>25032303</v>
      </c>
      <c r="F27" s="50">
        <f>+F25+F26</f>
        <v>26312281</v>
      </c>
      <c r="G27" s="124" t="s">
        <v>29</v>
      </c>
      <c r="H27" s="124"/>
      <c r="I27" s="124"/>
      <c r="J27" s="114">
        <f>+J13+J21</f>
        <v>25032303</v>
      </c>
      <c r="K27" s="114">
        <f>+K13+K21</f>
        <v>26312281</v>
      </c>
      <c r="M27" s="155"/>
    </row>
    <row r="28" spans="1:13" ht="12.75">
      <c r="A28" s="60"/>
      <c r="B28" s="116" t="s">
        <v>31</v>
      </c>
      <c r="C28" s="116"/>
      <c r="D28" s="116"/>
      <c r="E28" s="19">
        <v>1338590</v>
      </c>
      <c r="F28" s="19">
        <v>2056144</v>
      </c>
      <c r="G28" s="124"/>
      <c r="H28" s="124"/>
      <c r="I28" s="124"/>
      <c r="J28" s="115"/>
      <c r="K28" s="115"/>
      <c r="M28" s="156"/>
    </row>
    <row r="29" spans="7:13" ht="12.75">
      <c r="G29" s="117" t="s">
        <v>32</v>
      </c>
      <c r="H29" s="118"/>
      <c r="I29" s="118"/>
      <c r="J29" s="19">
        <v>1338590</v>
      </c>
      <c r="K29" s="19">
        <v>2056144</v>
      </c>
      <c r="L29" s="12"/>
      <c r="M29" s="60"/>
    </row>
    <row r="30" spans="5:11" ht="12.75">
      <c r="E30" s="12"/>
      <c r="F30" s="12"/>
      <c r="K30" s="18"/>
    </row>
    <row r="31" spans="2:11" ht="12.75">
      <c r="B31" s="119" t="s">
        <v>64</v>
      </c>
      <c r="C31" s="120"/>
      <c r="D31" s="120"/>
      <c r="E31" s="120"/>
      <c r="F31" s="120"/>
      <c r="G31" s="120" t="s">
        <v>33</v>
      </c>
      <c r="H31" s="120"/>
      <c r="I31" s="120"/>
      <c r="J31" s="120"/>
      <c r="K31" s="120"/>
    </row>
    <row r="32" spans="2:11" ht="12.75">
      <c r="B32" s="121"/>
      <c r="C32" s="121"/>
      <c r="D32" s="121"/>
      <c r="E32" s="121"/>
      <c r="F32" s="121"/>
      <c r="G32" s="120"/>
      <c r="H32" s="120"/>
      <c r="I32" s="120"/>
      <c r="J32" s="120"/>
      <c r="K32" s="120"/>
    </row>
    <row r="33" spans="1:11" ht="12.75" customHeight="1">
      <c r="A33" s="18"/>
      <c r="B33" s="92" t="s">
        <v>58</v>
      </c>
      <c r="C33" s="92"/>
      <c r="D33" s="92"/>
      <c r="E33" s="112" t="s">
        <v>104</v>
      </c>
      <c r="F33" s="112" t="s">
        <v>107</v>
      </c>
      <c r="G33" s="107" t="s">
        <v>34</v>
      </c>
      <c r="H33" s="113"/>
      <c r="I33" s="113"/>
      <c r="J33" s="112" t="s">
        <v>104</v>
      </c>
      <c r="K33" s="112" t="s">
        <v>107</v>
      </c>
    </row>
    <row r="34" spans="1:11" ht="12.75">
      <c r="A34" s="18"/>
      <c r="B34" s="92"/>
      <c r="C34" s="92"/>
      <c r="D34" s="92"/>
      <c r="E34" s="112"/>
      <c r="F34" s="112"/>
      <c r="G34" s="113"/>
      <c r="H34" s="113"/>
      <c r="I34" s="113"/>
      <c r="J34" s="112"/>
      <c r="K34" s="112"/>
    </row>
    <row r="35" spans="1:11" ht="12.75">
      <c r="A35" s="18"/>
      <c r="B35" s="92"/>
      <c r="C35" s="92"/>
      <c r="D35" s="92"/>
      <c r="E35" s="112"/>
      <c r="F35" s="112"/>
      <c r="G35" s="106" t="s">
        <v>35</v>
      </c>
      <c r="H35" s="106"/>
      <c r="I35" s="106"/>
      <c r="J35" s="14">
        <v>14078266</v>
      </c>
      <c r="K35" s="14">
        <v>28937835</v>
      </c>
    </row>
    <row r="36" spans="1:15" ht="12.75">
      <c r="A36" s="18"/>
      <c r="B36" s="106" t="s">
        <v>36</v>
      </c>
      <c r="C36" s="106"/>
      <c r="D36" s="106"/>
      <c r="E36" s="16">
        <v>16668337</v>
      </c>
      <c r="F36" s="16">
        <f>30024017+7990+4015027</f>
        <v>34047034</v>
      </c>
      <c r="G36" s="106" t="s">
        <v>39</v>
      </c>
      <c r="H36" s="106"/>
      <c r="I36" s="106"/>
      <c r="J36" s="14">
        <v>20898338</v>
      </c>
      <c r="K36" s="14">
        <v>33192080</v>
      </c>
      <c r="L36" s="12"/>
      <c r="N36" s="12"/>
      <c r="O36" s="12"/>
    </row>
    <row r="37" spans="1:15" ht="12.75">
      <c r="A37" s="18"/>
      <c r="B37" s="106" t="s">
        <v>37</v>
      </c>
      <c r="C37" s="106"/>
      <c r="D37" s="106"/>
      <c r="E37" s="16">
        <v>24682799</v>
      </c>
      <c r="F37" s="16">
        <f>33209677+2463350+1540282+91211</f>
        <v>37304520</v>
      </c>
      <c r="G37" s="106" t="s">
        <v>65</v>
      </c>
      <c r="H37" s="106"/>
      <c r="I37" s="106"/>
      <c r="J37" s="14">
        <f>+-(J36-J35)</f>
        <v>-6820072</v>
      </c>
      <c r="K37" s="14">
        <f>+-(K36-K35)</f>
        <v>-4254245</v>
      </c>
      <c r="L37" s="12"/>
      <c r="M37" s="12"/>
      <c r="N37" s="12"/>
      <c r="O37" s="12"/>
    </row>
    <row r="38" spans="1:15" ht="12.75">
      <c r="A38" s="18"/>
      <c r="B38" s="106" t="s">
        <v>38</v>
      </c>
      <c r="C38" s="106"/>
      <c r="D38" s="106"/>
      <c r="E38" s="16">
        <f>+E36-E37</f>
        <v>-8014462</v>
      </c>
      <c r="F38" s="16">
        <f>+F36-F37</f>
        <v>-3257486</v>
      </c>
      <c r="G38" s="106" t="s">
        <v>43</v>
      </c>
      <c r="H38" s="106"/>
      <c r="I38" s="106"/>
      <c r="J38" s="14">
        <v>219666</v>
      </c>
      <c r="K38" s="14">
        <v>295533</v>
      </c>
      <c r="N38" s="12"/>
      <c r="O38" s="12"/>
    </row>
    <row r="39" spans="1:15" ht="12.75">
      <c r="A39" s="18"/>
      <c r="B39" s="107" t="s">
        <v>66</v>
      </c>
      <c r="C39" s="107"/>
      <c r="D39" s="107"/>
      <c r="E39" s="111"/>
      <c r="F39" s="111"/>
      <c r="G39" s="106" t="s">
        <v>45</v>
      </c>
      <c r="H39" s="106"/>
      <c r="I39" s="106"/>
      <c r="J39" s="14">
        <v>2557300</v>
      </c>
      <c r="K39" s="14">
        <v>2075929</v>
      </c>
      <c r="N39" s="12"/>
      <c r="O39" s="12"/>
    </row>
    <row r="40" spans="1:15" ht="12.75" customHeight="1">
      <c r="A40" s="18"/>
      <c r="B40" s="107"/>
      <c r="C40" s="107"/>
      <c r="D40" s="107"/>
      <c r="E40" s="109"/>
      <c r="F40" s="109"/>
      <c r="G40" s="110" t="s">
        <v>46</v>
      </c>
      <c r="H40" s="110"/>
      <c r="I40" s="110"/>
      <c r="J40" s="14">
        <v>30197</v>
      </c>
      <c r="K40" s="14">
        <v>580047</v>
      </c>
      <c r="N40" s="12"/>
      <c r="O40" s="12"/>
    </row>
    <row r="41" spans="1:15" ht="15" customHeight="1">
      <c r="A41" s="18"/>
      <c r="B41" s="99" t="s">
        <v>40</v>
      </c>
      <c r="C41" s="99"/>
      <c r="D41" s="99"/>
      <c r="E41" s="20">
        <v>109525</v>
      </c>
      <c r="F41" s="20"/>
      <c r="G41" s="110" t="s">
        <v>48</v>
      </c>
      <c r="H41" s="107"/>
      <c r="I41" s="107"/>
      <c r="J41" s="14">
        <v>383158</v>
      </c>
      <c r="K41" s="14">
        <v>63104</v>
      </c>
      <c r="N41" s="12"/>
      <c r="O41" s="12"/>
    </row>
    <row r="42" spans="1:15" ht="24.75" customHeight="1">
      <c r="A42" s="18"/>
      <c r="B42" s="99" t="s">
        <v>41</v>
      </c>
      <c r="C42" s="99"/>
      <c r="D42" s="99"/>
      <c r="E42" s="14">
        <v>48188</v>
      </c>
      <c r="F42" s="14">
        <f>46087+253774</f>
        <v>299861</v>
      </c>
      <c r="G42" s="99" t="s">
        <v>73</v>
      </c>
      <c r="H42" s="106"/>
      <c r="I42" s="106"/>
      <c r="J42" s="14">
        <f>+J35+J38+J40-J36-J39-J41</f>
        <v>-9510667</v>
      </c>
      <c r="K42" s="14">
        <v>-5517698</v>
      </c>
      <c r="L42" s="12"/>
      <c r="M42" s="12"/>
      <c r="N42" s="12"/>
      <c r="O42" s="12"/>
    </row>
    <row r="43" spans="1:14" ht="26.25" customHeight="1">
      <c r="A43" s="18"/>
      <c r="B43" s="106" t="s">
        <v>38</v>
      </c>
      <c r="C43" s="106"/>
      <c r="D43" s="106"/>
      <c r="E43" s="16">
        <f>+E41-E42</f>
        <v>61337</v>
      </c>
      <c r="F43" s="16">
        <f>+F41-F42</f>
        <v>-299861</v>
      </c>
      <c r="G43" s="103" t="s">
        <v>67</v>
      </c>
      <c r="H43" s="104"/>
      <c r="I43" s="105"/>
      <c r="J43" s="15"/>
      <c r="K43" s="15"/>
      <c r="N43" s="12"/>
    </row>
    <row r="44" spans="1:15" ht="12.75" customHeight="1">
      <c r="A44" s="18"/>
      <c r="B44" s="107" t="s">
        <v>68</v>
      </c>
      <c r="C44" s="107"/>
      <c r="D44" s="107"/>
      <c r="E44" s="108"/>
      <c r="F44" s="109"/>
      <c r="G44" s="107" t="s">
        <v>52</v>
      </c>
      <c r="H44" s="107"/>
      <c r="I44" s="107"/>
      <c r="J44" s="97">
        <f>+J42</f>
        <v>-9510667</v>
      </c>
      <c r="K44" s="97">
        <f>+K42</f>
        <v>-5517698</v>
      </c>
      <c r="L44" s="12"/>
      <c r="M44" s="12"/>
      <c r="N44" s="12"/>
      <c r="O44" s="12"/>
    </row>
    <row r="45" spans="1:15" ht="12.75">
      <c r="A45" s="18"/>
      <c r="B45" s="107"/>
      <c r="C45" s="107"/>
      <c r="D45" s="107"/>
      <c r="E45" s="84"/>
      <c r="F45" s="109"/>
      <c r="G45" s="107"/>
      <c r="H45" s="107"/>
      <c r="I45" s="107"/>
      <c r="J45" s="98"/>
      <c r="K45" s="98"/>
      <c r="N45" s="12"/>
      <c r="O45" s="12"/>
    </row>
    <row r="46" spans="1:11" ht="12.75">
      <c r="A46" s="18"/>
      <c r="B46" s="99" t="s">
        <v>42</v>
      </c>
      <c r="C46" s="99"/>
      <c r="D46" s="99"/>
      <c r="E46" s="16">
        <v>7948426</v>
      </c>
      <c r="F46" s="16">
        <v>5546848</v>
      </c>
      <c r="G46" s="76" t="s">
        <v>53</v>
      </c>
      <c r="H46" s="76"/>
      <c r="I46" s="76"/>
      <c r="J46" s="13"/>
      <c r="K46" s="13"/>
    </row>
    <row r="47" spans="1:15" ht="12.75">
      <c r="A47" s="18"/>
      <c r="B47" s="103" t="s">
        <v>44</v>
      </c>
      <c r="C47" s="104"/>
      <c r="D47" s="105"/>
      <c r="E47" s="16"/>
      <c r="F47" s="16">
        <f>1975851+6920</f>
        <v>1982771</v>
      </c>
      <c r="G47" s="100" t="s">
        <v>93</v>
      </c>
      <c r="H47" s="101"/>
      <c r="I47" s="102"/>
      <c r="J47" s="14"/>
      <c r="K47" s="14"/>
      <c r="N47" s="12"/>
      <c r="O47" s="12"/>
    </row>
    <row r="48" spans="1:15" ht="12.75">
      <c r="A48" s="18"/>
      <c r="B48" s="21" t="s">
        <v>38</v>
      </c>
      <c r="C48" s="22"/>
      <c r="D48" s="23"/>
      <c r="E48" s="16">
        <f>+E46</f>
        <v>7948426</v>
      </c>
      <c r="F48" s="16">
        <f>+F46-F47</f>
        <v>3564077</v>
      </c>
      <c r="G48" s="100" t="s">
        <v>94</v>
      </c>
      <c r="H48" s="101"/>
      <c r="I48" s="102"/>
      <c r="J48" s="14"/>
      <c r="K48" s="14"/>
      <c r="O48" s="12"/>
    </row>
    <row r="49" spans="1:15" ht="28.5" customHeight="1">
      <c r="A49" s="24"/>
      <c r="B49" s="25" t="s">
        <v>47</v>
      </c>
      <c r="C49" s="26"/>
      <c r="D49" s="27"/>
      <c r="E49" s="16">
        <f>+E36+E41+E46</f>
        <v>24726288</v>
      </c>
      <c r="F49" s="16">
        <f>+F36+F41+F46</f>
        <v>39593882</v>
      </c>
      <c r="G49" s="73" t="s">
        <v>69</v>
      </c>
      <c r="H49" s="74"/>
      <c r="I49" s="74"/>
      <c r="J49" s="13"/>
      <c r="K49" s="13"/>
      <c r="N49" s="12"/>
      <c r="O49" s="12"/>
    </row>
    <row r="50" spans="1:15" ht="16.5" customHeight="1">
      <c r="A50" s="18"/>
      <c r="B50" s="28" t="s">
        <v>49</v>
      </c>
      <c r="C50" s="26"/>
      <c r="D50" s="27"/>
      <c r="E50" s="16">
        <f>+E37+E42-E47</f>
        <v>24730987</v>
      </c>
      <c r="F50" s="16">
        <f>+F37+F42+F47</f>
        <v>39587152</v>
      </c>
      <c r="G50" s="74" t="s">
        <v>70</v>
      </c>
      <c r="H50" s="74"/>
      <c r="I50" s="74"/>
      <c r="J50" s="14">
        <f>+J44</f>
        <v>-9510667</v>
      </c>
      <c r="K50" s="14">
        <f>+K44</f>
        <v>-5517698</v>
      </c>
      <c r="N50" s="12"/>
      <c r="O50" s="12"/>
    </row>
    <row r="51" spans="1:15" ht="34.5" customHeight="1">
      <c r="A51" s="24"/>
      <c r="B51" s="25" t="s">
        <v>50</v>
      </c>
      <c r="C51" s="26"/>
      <c r="D51" s="27"/>
      <c r="E51" s="16">
        <f>+E49-E50</f>
        <v>-4699</v>
      </c>
      <c r="F51" s="16">
        <f>+F49-F50</f>
        <v>6730</v>
      </c>
      <c r="G51" s="73" t="s">
        <v>74</v>
      </c>
      <c r="H51" s="74"/>
      <c r="I51" s="74"/>
      <c r="J51" s="13"/>
      <c r="K51" s="13"/>
      <c r="N51" s="12"/>
      <c r="O51" s="12"/>
    </row>
    <row r="52" spans="1:11" ht="35.25" customHeight="1">
      <c r="A52" s="18"/>
      <c r="B52" s="77" t="s">
        <v>51</v>
      </c>
      <c r="C52" s="78"/>
      <c r="D52" s="79"/>
      <c r="E52" s="83">
        <v>204212</v>
      </c>
      <c r="F52" s="83">
        <v>135875</v>
      </c>
      <c r="G52" s="75" t="s">
        <v>71</v>
      </c>
      <c r="H52" s="76"/>
      <c r="I52" s="76"/>
      <c r="J52" s="13"/>
      <c r="K52" s="13"/>
    </row>
    <row r="53" spans="1:15" ht="18" customHeight="1">
      <c r="A53" s="18"/>
      <c r="B53" s="80"/>
      <c r="C53" s="81"/>
      <c r="D53" s="82"/>
      <c r="E53" s="84"/>
      <c r="F53" s="84"/>
      <c r="G53" s="76" t="s">
        <v>72</v>
      </c>
      <c r="H53" s="76"/>
      <c r="I53" s="76"/>
      <c r="J53" s="13"/>
      <c r="K53" s="13"/>
      <c r="N53" s="12"/>
      <c r="O53" s="12"/>
    </row>
    <row r="54" spans="1:11" ht="15" customHeight="1">
      <c r="A54" s="18"/>
      <c r="B54" s="77" t="s">
        <v>95</v>
      </c>
      <c r="C54" s="78"/>
      <c r="D54" s="79"/>
      <c r="E54" s="83"/>
      <c r="F54" s="83">
        <v>275120</v>
      </c>
      <c r="G54" s="76" t="s">
        <v>55</v>
      </c>
      <c r="H54" s="76"/>
      <c r="I54" s="76"/>
      <c r="J54" s="13"/>
      <c r="K54" s="13"/>
    </row>
    <row r="55" spans="1:11" ht="28.5" customHeight="1">
      <c r="A55" s="18"/>
      <c r="B55" s="80"/>
      <c r="C55" s="81"/>
      <c r="D55" s="82"/>
      <c r="E55" s="84"/>
      <c r="F55" s="84"/>
      <c r="G55" s="75" t="s">
        <v>56</v>
      </c>
      <c r="H55" s="76"/>
      <c r="I55" s="76"/>
      <c r="J55" s="13"/>
      <c r="K55" s="13"/>
    </row>
    <row r="56" spans="1:15" ht="28.5" customHeight="1">
      <c r="A56" s="18"/>
      <c r="B56" s="77" t="s">
        <v>96</v>
      </c>
      <c r="C56" s="78"/>
      <c r="D56" s="79"/>
      <c r="E56" s="16">
        <v>63638</v>
      </c>
      <c r="F56" s="16"/>
      <c r="G56" s="29"/>
      <c r="H56" s="30"/>
      <c r="I56" s="30"/>
      <c r="J56" s="31"/>
      <c r="K56" s="31"/>
      <c r="N56" s="12"/>
      <c r="O56" s="12"/>
    </row>
    <row r="57" spans="1:11" ht="24" customHeight="1">
      <c r="A57" s="18"/>
      <c r="B57" s="92" t="s">
        <v>54</v>
      </c>
      <c r="C57" s="92"/>
      <c r="D57" s="92"/>
      <c r="E57" s="16">
        <f>+E51+E52-E56</f>
        <v>135875</v>
      </c>
      <c r="F57" s="16">
        <f>+F51+F52+F54+F56</f>
        <v>417725</v>
      </c>
      <c r="G57" s="93"/>
      <c r="H57" s="94"/>
      <c r="I57" s="94"/>
      <c r="J57" s="31"/>
      <c r="K57" s="31"/>
    </row>
    <row r="58" spans="1:15" ht="12.75" customHeight="1">
      <c r="A58" s="18"/>
      <c r="B58" s="18"/>
      <c r="C58" s="18"/>
      <c r="D58" s="18"/>
      <c r="E58" s="18"/>
      <c r="F58" s="18"/>
      <c r="G58" s="18"/>
      <c r="H58" s="95"/>
      <c r="I58" s="96"/>
      <c r="J58" s="96"/>
      <c r="K58" s="96"/>
      <c r="N58" s="12"/>
      <c r="O58" s="12"/>
    </row>
    <row r="59" spans="1:11" ht="12.75">
      <c r="A59" s="18"/>
      <c r="B59" s="18"/>
      <c r="C59" s="18"/>
      <c r="D59" s="18"/>
      <c r="E59" s="18"/>
      <c r="F59" s="18"/>
      <c r="G59" s="18"/>
      <c r="H59" s="72"/>
      <c r="I59" s="72"/>
      <c r="J59" s="72"/>
      <c r="K59" s="72"/>
    </row>
    <row r="60" spans="1:15" ht="14.2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N60" s="12"/>
      <c r="O60" s="12"/>
    </row>
    <row r="61" spans="1:11" ht="12.75">
      <c r="A61" s="49"/>
      <c r="B61" s="49"/>
      <c r="C61" s="49"/>
      <c r="D61" s="49" t="s">
        <v>57</v>
      </c>
      <c r="E61" s="49"/>
      <c r="F61" s="49"/>
      <c r="G61" s="49"/>
      <c r="H61" s="49"/>
      <c r="I61" s="49"/>
      <c r="J61" s="49"/>
      <c r="K61" s="49"/>
    </row>
    <row r="62" spans="1:11" ht="7.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2" customHeight="1">
      <c r="A63" s="18"/>
      <c r="B63" s="32"/>
      <c r="C63" s="33"/>
      <c r="D63" s="89">
        <v>2009</v>
      </c>
      <c r="E63" s="90"/>
      <c r="F63" s="90"/>
      <c r="G63" s="91"/>
      <c r="H63" s="89">
        <v>2010</v>
      </c>
      <c r="I63" s="90"/>
      <c r="J63" s="90"/>
      <c r="K63" s="91"/>
    </row>
    <row r="64" spans="1:11" ht="27.75" customHeight="1" hidden="1">
      <c r="A64" s="18"/>
      <c r="B64" s="34"/>
      <c r="C64" s="35"/>
      <c r="D64" s="36"/>
      <c r="E64" s="37"/>
      <c r="F64" s="37"/>
      <c r="G64" s="38"/>
      <c r="H64" s="36"/>
      <c r="I64" s="37"/>
      <c r="J64" s="37"/>
      <c r="K64" s="38"/>
    </row>
    <row r="65" spans="1:11" ht="27.75" customHeight="1">
      <c r="A65" s="18"/>
      <c r="B65" s="39"/>
      <c r="C65" s="40"/>
      <c r="D65" s="41" t="s">
        <v>77</v>
      </c>
      <c r="E65" s="41" t="s">
        <v>78</v>
      </c>
      <c r="F65" s="41" t="s">
        <v>79</v>
      </c>
      <c r="G65" s="41" t="s">
        <v>80</v>
      </c>
      <c r="H65" s="41" t="s">
        <v>77</v>
      </c>
      <c r="I65" s="41" t="s">
        <v>78</v>
      </c>
      <c r="J65" s="41" t="s">
        <v>79</v>
      </c>
      <c r="K65" s="41" t="s">
        <v>80</v>
      </c>
    </row>
    <row r="66" spans="1:13" ht="18" customHeight="1">
      <c r="A66" s="18"/>
      <c r="B66" s="42" t="s">
        <v>81</v>
      </c>
      <c r="C66" s="43"/>
      <c r="D66" s="52">
        <v>11364685</v>
      </c>
      <c r="E66" s="52"/>
      <c r="F66" s="52">
        <v>1973369</v>
      </c>
      <c r="G66" s="52">
        <f>+D66+E66-F66</f>
        <v>9391316</v>
      </c>
      <c r="H66" s="52">
        <f>+G66</f>
        <v>9391316</v>
      </c>
      <c r="I66" s="52">
        <v>5546848</v>
      </c>
      <c r="J66" s="52"/>
      <c r="K66" s="52">
        <f>+H66+I66-J66</f>
        <v>14938164</v>
      </c>
      <c r="M66" s="61">
        <f>1905485+67884</f>
        <v>1973369</v>
      </c>
    </row>
    <row r="67" spans="1:13" ht="17.25" customHeight="1">
      <c r="A67" s="18"/>
      <c r="B67" s="42" t="s">
        <v>82</v>
      </c>
      <c r="C67" s="43"/>
      <c r="D67" s="52">
        <v>82771</v>
      </c>
      <c r="E67" s="52"/>
      <c r="F67" s="52">
        <v>59</v>
      </c>
      <c r="G67" s="52">
        <f aca="true" t="shared" si="0" ref="G67:G77">+D67+E67-F67</f>
        <v>82712</v>
      </c>
      <c r="H67" s="52">
        <f aca="true" t="shared" si="1" ref="H67:H77">+G67</f>
        <v>82712</v>
      </c>
      <c r="I67" s="52">
        <v>2</v>
      </c>
      <c r="J67" s="52"/>
      <c r="K67" s="52">
        <f aca="true" t="shared" si="2" ref="K67:K77">+H67+I67-J67</f>
        <v>82714</v>
      </c>
      <c r="M67" s="61">
        <f>10973740+390945</f>
        <v>11364685</v>
      </c>
    </row>
    <row r="68" spans="1:15" ht="20.25" customHeight="1">
      <c r="A68" s="18"/>
      <c r="B68" s="42" t="s">
        <v>83</v>
      </c>
      <c r="C68" s="43"/>
      <c r="D68" s="53">
        <v>0</v>
      </c>
      <c r="E68" s="53"/>
      <c r="F68" s="53"/>
      <c r="G68" s="52">
        <f t="shared" si="0"/>
        <v>0</v>
      </c>
      <c r="H68" s="52">
        <f t="shared" si="1"/>
        <v>0</v>
      </c>
      <c r="I68" s="53"/>
      <c r="J68" s="53"/>
      <c r="K68" s="52">
        <f t="shared" si="2"/>
        <v>0</v>
      </c>
      <c r="M68" s="61"/>
      <c r="N68" s="12"/>
      <c r="O68" s="12"/>
    </row>
    <row r="69" spans="1:15" ht="17.25" customHeight="1">
      <c r="A69" s="18"/>
      <c r="B69" s="42" t="s">
        <v>84</v>
      </c>
      <c r="C69" s="43"/>
      <c r="D69" s="53">
        <v>0</v>
      </c>
      <c r="E69" s="53"/>
      <c r="F69" s="53"/>
      <c r="G69" s="52">
        <f t="shared" si="0"/>
        <v>0</v>
      </c>
      <c r="H69" s="52">
        <f t="shared" si="1"/>
        <v>0</v>
      </c>
      <c r="I69" s="53"/>
      <c r="J69" s="53"/>
      <c r="K69" s="52">
        <f t="shared" si="2"/>
        <v>0</v>
      </c>
      <c r="M69" s="61"/>
      <c r="O69" s="12"/>
    </row>
    <row r="70" spans="1:14" ht="16.5" customHeight="1">
      <c r="A70" s="18"/>
      <c r="B70" s="42" t="s">
        <v>85</v>
      </c>
      <c r="C70" s="43"/>
      <c r="D70" s="53">
        <v>0</v>
      </c>
      <c r="E70" s="53"/>
      <c r="F70" s="53"/>
      <c r="G70" s="52">
        <f t="shared" si="0"/>
        <v>0</v>
      </c>
      <c r="H70" s="52">
        <f t="shared" si="1"/>
        <v>0</v>
      </c>
      <c r="I70" s="53"/>
      <c r="J70" s="53"/>
      <c r="K70" s="52">
        <f t="shared" si="2"/>
        <v>0</v>
      </c>
      <c r="M70" s="61"/>
      <c r="N70" s="12"/>
    </row>
    <row r="71" spans="1:13" ht="21.75" customHeight="1">
      <c r="A71" s="18"/>
      <c r="B71" s="42" t="s">
        <v>86</v>
      </c>
      <c r="C71" s="43"/>
      <c r="D71" s="53">
        <v>354677</v>
      </c>
      <c r="E71" s="53"/>
      <c r="F71" s="53">
        <v>1056</v>
      </c>
      <c r="G71" s="52">
        <f t="shared" si="0"/>
        <v>353621</v>
      </c>
      <c r="H71" s="52">
        <f t="shared" si="1"/>
        <v>353621</v>
      </c>
      <c r="I71" s="53"/>
      <c r="J71" s="53">
        <v>405</v>
      </c>
      <c r="K71" s="52">
        <f t="shared" si="2"/>
        <v>353216</v>
      </c>
      <c r="M71" s="51"/>
    </row>
    <row r="72" spans="1:13" ht="30.75" customHeight="1">
      <c r="A72" s="18"/>
      <c r="B72" s="42" t="s">
        <v>108</v>
      </c>
      <c r="C72" s="43"/>
      <c r="D72" s="53">
        <v>60721</v>
      </c>
      <c r="E72" s="53"/>
      <c r="F72" s="53">
        <v>9234</v>
      </c>
      <c r="G72" s="52">
        <f t="shared" si="0"/>
        <v>51487</v>
      </c>
      <c r="H72" s="52">
        <f t="shared" si="1"/>
        <v>51487</v>
      </c>
      <c r="I72" s="53"/>
      <c r="J72" s="53">
        <v>51487</v>
      </c>
      <c r="K72" s="52">
        <f t="shared" si="2"/>
        <v>0</v>
      </c>
      <c r="M72" s="51"/>
    </row>
    <row r="73" spans="1:15" ht="21.75" customHeight="1">
      <c r="A73" s="18"/>
      <c r="B73" s="42" t="s">
        <v>87</v>
      </c>
      <c r="C73" s="43"/>
      <c r="D73" s="53">
        <v>59</v>
      </c>
      <c r="E73" s="53">
        <v>151</v>
      </c>
      <c r="F73" s="53"/>
      <c r="G73" s="52">
        <f t="shared" si="0"/>
        <v>210</v>
      </c>
      <c r="H73" s="52">
        <f t="shared" si="1"/>
        <v>210</v>
      </c>
      <c r="I73" s="53">
        <v>74</v>
      </c>
      <c r="J73" s="53"/>
      <c r="K73" s="52">
        <f t="shared" si="2"/>
        <v>284</v>
      </c>
      <c r="M73" s="61"/>
      <c r="N73" s="12"/>
      <c r="O73" s="12"/>
    </row>
    <row r="74" spans="1:13" ht="21.75" customHeight="1">
      <c r="A74" s="18"/>
      <c r="B74" s="42" t="s">
        <v>88</v>
      </c>
      <c r="C74" s="43"/>
      <c r="D74" s="53">
        <v>10087144</v>
      </c>
      <c r="E74" s="53"/>
      <c r="F74" s="53">
        <v>207798</v>
      </c>
      <c r="G74" s="52">
        <f t="shared" si="0"/>
        <v>9879346</v>
      </c>
      <c r="H74" s="52">
        <f t="shared" si="1"/>
        <v>9879346</v>
      </c>
      <c r="I74" s="53">
        <v>5517698</v>
      </c>
      <c r="J74" s="53">
        <v>22666</v>
      </c>
      <c r="K74" s="52">
        <f t="shared" si="2"/>
        <v>15374378</v>
      </c>
      <c r="M74" s="61">
        <f>9879346+7745096</f>
        <v>17624442</v>
      </c>
    </row>
    <row r="75" spans="1:13" ht="21.75" customHeight="1">
      <c r="A75" s="18"/>
      <c r="B75" s="44" t="s">
        <v>89</v>
      </c>
      <c r="C75" s="43"/>
      <c r="D75" s="53">
        <v>0</v>
      </c>
      <c r="E75" s="53"/>
      <c r="F75" s="53"/>
      <c r="G75" s="52">
        <f t="shared" si="0"/>
        <v>0</v>
      </c>
      <c r="H75" s="52">
        <f t="shared" si="1"/>
        <v>0</v>
      </c>
      <c r="I75" s="53"/>
      <c r="J75" s="53"/>
      <c r="K75" s="52">
        <f t="shared" si="2"/>
        <v>0</v>
      </c>
      <c r="M75" s="61"/>
    </row>
    <row r="76" spans="1:13" ht="14.25" customHeight="1">
      <c r="A76" s="18"/>
      <c r="B76" s="44" t="s">
        <v>90</v>
      </c>
      <c r="C76" s="43"/>
      <c r="D76" s="53">
        <v>1775769</v>
      </c>
      <c r="E76" s="53">
        <v>151</v>
      </c>
      <c r="F76" s="53">
        <v>1775920</v>
      </c>
      <c r="G76" s="52">
        <f t="shared" si="0"/>
        <v>0</v>
      </c>
      <c r="H76" s="52">
        <f t="shared" si="1"/>
        <v>0</v>
      </c>
      <c r="I76" s="53">
        <v>29226</v>
      </c>
      <c r="J76" s="53">
        <v>29226</v>
      </c>
      <c r="K76" s="52">
        <f t="shared" si="2"/>
        <v>0</v>
      </c>
      <c r="M76" s="61"/>
    </row>
    <row r="77" spans="1:13" ht="23.25" customHeight="1">
      <c r="A77" s="45"/>
      <c r="B77" s="44" t="s">
        <v>92</v>
      </c>
      <c r="C77" s="43"/>
      <c r="D77" s="53">
        <v>7745096</v>
      </c>
      <c r="E77" s="53"/>
      <c r="F77" s="53"/>
      <c r="G77" s="52">
        <f t="shared" si="0"/>
        <v>7745096</v>
      </c>
      <c r="H77" s="52">
        <f t="shared" si="1"/>
        <v>7745096</v>
      </c>
      <c r="I77" s="53">
        <v>22666</v>
      </c>
      <c r="J77" s="53"/>
      <c r="K77" s="52">
        <f t="shared" si="2"/>
        <v>7767762</v>
      </c>
      <c r="M77" s="61"/>
    </row>
    <row r="78" spans="1:13" ht="24" customHeight="1">
      <c r="A78" s="54"/>
      <c r="B78" s="54"/>
      <c r="C78" s="46"/>
      <c r="D78" s="47"/>
      <c r="E78" s="47"/>
      <c r="F78" s="47"/>
      <c r="G78" s="47"/>
      <c r="H78" s="47"/>
      <c r="I78" s="47"/>
      <c r="J78" s="47"/>
      <c r="K78" s="47"/>
      <c r="L78" s="12"/>
      <c r="M78" s="62"/>
    </row>
    <row r="79" spans="1:13" ht="37.5" customHeight="1">
      <c r="A79" s="18"/>
      <c r="B79" s="87" t="s">
        <v>98</v>
      </c>
      <c r="C79" s="88"/>
      <c r="D79" s="88"/>
      <c r="E79" s="88"/>
      <c r="F79" s="88"/>
      <c r="G79" s="88"/>
      <c r="H79" s="88"/>
      <c r="I79" s="88"/>
      <c r="J79" s="88"/>
      <c r="K79" s="88"/>
      <c r="M79" s="62"/>
    </row>
    <row r="80" spans="1:11" ht="50.25" customHeight="1">
      <c r="A80" s="18"/>
      <c r="B80" s="63" t="s">
        <v>109</v>
      </c>
      <c r="C80" s="63"/>
      <c r="D80" s="63"/>
      <c r="E80" s="63"/>
      <c r="F80" s="63"/>
      <c r="G80" s="63"/>
      <c r="H80" s="63"/>
      <c r="I80" s="63"/>
      <c r="J80" s="63"/>
      <c r="K80" s="63"/>
    </row>
    <row r="81" spans="1:11" ht="39" customHeight="1">
      <c r="A81" s="18"/>
      <c r="B81" s="64" t="s">
        <v>91</v>
      </c>
      <c r="C81" s="65"/>
      <c r="D81" s="65"/>
      <c r="E81" s="65"/>
      <c r="F81" s="65"/>
      <c r="G81" s="65"/>
      <c r="H81" s="65"/>
      <c r="I81" s="65"/>
      <c r="J81" s="65"/>
      <c r="K81" s="65"/>
    </row>
    <row r="82" spans="1:11" ht="48" customHeight="1">
      <c r="A82" s="18"/>
      <c r="B82" s="66" t="s">
        <v>105</v>
      </c>
      <c r="C82" s="67"/>
      <c r="D82" s="67"/>
      <c r="E82" s="67"/>
      <c r="F82" s="67"/>
      <c r="G82" s="67"/>
      <c r="H82" s="67"/>
      <c r="I82" s="67"/>
      <c r="J82" s="67"/>
      <c r="K82" s="67"/>
    </row>
    <row r="83" spans="1:11" ht="12.75">
      <c r="A83" s="18"/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2:11" ht="24.75" customHeight="1">
      <c r="B84" s="86" t="s">
        <v>75</v>
      </c>
      <c r="C84" s="68"/>
      <c r="D84" s="68"/>
      <c r="E84" s="68"/>
      <c r="F84" s="68"/>
      <c r="G84" s="68"/>
      <c r="H84" s="68"/>
      <c r="I84" s="68"/>
      <c r="J84" s="68"/>
      <c r="K84" s="68"/>
    </row>
    <row r="85" spans="2:11" ht="12.75" customHeight="1">
      <c r="B85" s="69" t="s">
        <v>110</v>
      </c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24.7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 ht="9.7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12.75">
      <c r="B88" s="2"/>
      <c r="C88" s="2"/>
      <c r="D88" s="2"/>
      <c r="E88" s="2"/>
      <c r="F88" s="8"/>
      <c r="G88" s="2"/>
      <c r="H88" s="70" t="s">
        <v>101</v>
      </c>
      <c r="I88" s="71"/>
      <c r="J88" s="71"/>
      <c r="K88" s="71"/>
    </row>
    <row r="89" spans="2:11" ht="12.75">
      <c r="B89" s="2"/>
      <c r="C89" s="2"/>
      <c r="D89" s="2"/>
      <c r="E89" s="2"/>
      <c r="F89" s="8"/>
      <c r="G89" s="2"/>
      <c r="H89" s="85" t="s">
        <v>111</v>
      </c>
      <c r="I89" s="85"/>
      <c r="J89" s="85"/>
      <c r="K89" s="85"/>
    </row>
    <row r="90" spans="2:11" ht="9" customHeight="1">
      <c r="B90" s="2"/>
      <c r="C90" s="2"/>
      <c r="D90" s="2"/>
      <c r="E90" s="2"/>
      <c r="F90" s="8"/>
      <c r="G90" s="2"/>
      <c r="H90" s="1"/>
      <c r="I90" s="1"/>
      <c r="J90" s="1"/>
      <c r="K90" s="1"/>
    </row>
  </sheetData>
  <mergeCells count="120">
    <mergeCell ref="A17:A18"/>
    <mergeCell ref="M21:M22"/>
    <mergeCell ref="M27:M28"/>
    <mergeCell ref="K21:K22"/>
    <mergeCell ref="K27:K28"/>
    <mergeCell ref="B19:D19"/>
    <mergeCell ref="G19:I19"/>
    <mergeCell ref="B20:D20"/>
    <mergeCell ref="G20:I20"/>
    <mergeCell ref="B21:D2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G17:I17"/>
    <mergeCell ref="G18:I18"/>
    <mergeCell ref="F17:F18"/>
    <mergeCell ref="G21:I22"/>
    <mergeCell ref="J21:J22"/>
    <mergeCell ref="B22:D22"/>
    <mergeCell ref="B23:D23"/>
    <mergeCell ref="G23:I23"/>
    <mergeCell ref="B24:D24"/>
    <mergeCell ref="G24:I24"/>
    <mergeCell ref="B25:D25"/>
    <mergeCell ref="G25:I25"/>
    <mergeCell ref="B26:D26"/>
    <mergeCell ref="G26:I26"/>
    <mergeCell ref="B27:D27"/>
    <mergeCell ref="G27:I28"/>
    <mergeCell ref="J27:J28"/>
    <mergeCell ref="B28:D28"/>
    <mergeCell ref="G29:I29"/>
    <mergeCell ref="B31:F32"/>
    <mergeCell ref="G31:K32"/>
    <mergeCell ref="J33:J34"/>
    <mergeCell ref="K33:K34"/>
    <mergeCell ref="G35:I35"/>
    <mergeCell ref="B36:D36"/>
    <mergeCell ref="G36:I36"/>
    <mergeCell ref="B33:D35"/>
    <mergeCell ref="E33:E35"/>
    <mergeCell ref="F33:F35"/>
    <mergeCell ref="G33:I34"/>
    <mergeCell ref="B37:D37"/>
    <mergeCell ref="G37:I37"/>
    <mergeCell ref="B38:D38"/>
    <mergeCell ref="G38:I38"/>
    <mergeCell ref="B39:D40"/>
    <mergeCell ref="E39:E40"/>
    <mergeCell ref="F39:F40"/>
    <mergeCell ref="G39:I39"/>
    <mergeCell ref="G40:I40"/>
    <mergeCell ref="B41:D41"/>
    <mergeCell ref="G41:I41"/>
    <mergeCell ref="B42:D42"/>
    <mergeCell ref="G42:I42"/>
    <mergeCell ref="G47:I47"/>
    <mergeCell ref="G48:I48"/>
    <mergeCell ref="B47:D47"/>
    <mergeCell ref="B43:D43"/>
    <mergeCell ref="G43:I43"/>
    <mergeCell ref="B44:D45"/>
    <mergeCell ref="E44:E45"/>
    <mergeCell ref="F44:F45"/>
    <mergeCell ref="G44:I45"/>
    <mergeCell ref="J44:J45"/>
    <mergeCell ref="K44:K45"/>
    <mergeCell ref="B46:D46"/>
    <mergeCell ref="G46:I46"/>
    <mergeCell ref="B54:D55"/>
    <mergeCell ref="E54:E55"/>
    <mergeCell ref="F54:F55"/>
    <mergeCell ref="G54:I54"/>
    <mergeCell ref="G55:I55"/>
    <mergeCell ref="B56:D56"/>
    <mergeCell ref="B57:D57"/>
    <mergeCell ref="G57:I57"/>
    <mergeCell ref="H58:K58"/>
    <mergeCell ref="H59:K59"/>
    <mergeCell ref="B82:K83"/>
    <mergeCell ref="B80:K80"/>
    <mergeCell ref="B81:K81"/>
    <mergeCell ref="B79:K79"/>
    <mergeCell ref="D63:G63"/>
    <mergeCell ref="H63:K63"/>
    <mergeCell ref="H89:K89"/>
    <mergeCell ref="B84:K84"/>
    <mergeCell ref="B85:K86"/>
    <mergeCell ref="H88:K88"/>
    <mergeCell ref="G51:I51"/>
    <mergeCell ref="G52:I52"/>
    <mergeCell ref="G49:I49"/>
    <mergeCell ref="B52:D53"/>
    <mergeCell ref="E52:E53"/>
    <mergeCell ref="F52:F53"/>
    <mergeCell ref="G53:I53"/>
    <mergeCell ref="G50:I50"/>
  </mergeCells>
  <printOptions/>
  <pageMargins left="0.31" right="0.2" top="0.56" bottom="0.5905511811023623" header="0.5118110236220472" footer="0.5118110236220472"/>
  <pageSetup horizontalDpi="600" verticalDpi="600" orientation="portrait" paperSize="9" scale="82" r:id="rId1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Trailovb</cp:lastModifiedBy>
  <cp:lastPrinted>2011-05-24T06:46:30Z</cp:lastPrinted>
  <dcterms:created xsi:type="dcterms:W3CDTF">2007-02-12T13:02:25Z</dcterms:created>
  <dcterms:modified xsi:type="dcterms:W3CDTF">2011-07-04T10:25:29Z</dcterms:modified>
  <cp:category/>
  <cp:version/>
  <cp:contentType/>
  <cp:contentStatus/>
</cp:coreProperties>
</file>