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Privredna drustva" sheetId="1" r:id="rId1"/>
  </sheets>
  <definedNames/>
  <calcPr fullCalcOnLoad="1"/>
</workbook>
</file>

<file path=xl/sharedStrings.xml><?xml version="1.0" encoding="utf-8"?>
<sst xmlns="http://schemas.openxmlformats.org/spreadsheetml/2006/main" count="134" uniqueCount="119">
  <si>
    <t>I ОСНОВНИ ПОДАЦИ</t>
  </si>
  <si>
    <t>1. скраћени назив:</t>
  </si>
  <si>
    <t>3. матични број:</t>
  </si>
  <si>
    <t>2. адреса:</t>
  </si>
  <si>
    <t>4. ПИБ:</t>
  </si>
  <si>
    <t>АКТИВА</t>
  </si>
  <si>
    <t>2006.</t>
  </si>
  <si>
    <t>ПАСИВА</t>
  </si>
  <si>
    <t>A. СТАЛНА ИМОВИНА</t>
  </si>
  <si>
    <t>А. КАПИТАЛ</t>
  </si>
  <si>
    <t>I Неуплаћени уписани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</si>
  <si>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</si>
  <si>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</si>
  <si>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</si>
  <si>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</si>
  <si>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Ревалоризационе резерве</t>
  </si>
  <si>
    <t>V Дугорочни финансијски пласмани</t>
  </si>
  <si>
    <t>VI Губитак</t>
  </si>
  <si>
    <t>VII Откупљене сопствене акције</t>
  </si>
  <si>
    <t>Б. ДУГОРОЧНА РЕЗЕРВИСАЊА И ОБАВЕЗЕ</t>
  </si>
  <si>
    <t>I Дугорочна резервисања</t>
  </si>
  <si>
    <t>Б. ОБРТНА ИМОВИНА</t>
  </si>
  <si>
    <t>II Дугорочне обавезе</t>
  </si>
  <si>
    <t>I Залихе</t>
  </si>
  <si>
    <t>III Краткорочне обавезе</t>
  </si>
  <si>
    <t>IV Одложена пореска средства</t>
  </si>
  <si>
    <t>В. ПОСЛОВНА ИМОВИНА</t>
  </si>
  <si>
    <t>IV Одложене пореске обавезе</t>
  </si>
  <si>
    <t>В. УКУПНА ПАСИВА</t>
  </si>
  <si>
    <t>Д. УКУПНА АКТИВА</t>
  </si>
  <si>
    <t>Ђ. ВАНБИЛАНСНА АКТИВА</t>
  </si>
  <si>
    <t>Г. ВАНБИЛАНСНА ПАСИВА</t>
  </si>
  <si>
    <t>А. ПРИХОДИ И РАСХОДИ ИЗ РЕДОВНОГ ПОСЛОВАЊА</t>
  </si>
  <si>
    <t>I Пословни приходи</t>
  </si>
  <si>
    <t>I Приливи гот. из пословних актив.</t>
  </si>
  <si>
    <t>II Одливи гот. из пословних актив.</t>
  </si>
  <si>
    <t>III Нето прилив / одлив готовине</t>
  </si>
  <si>
    <t>II Пословни расходи</t>
  </si>
  <si>
    <t>I Приливи гот. из активности инвест.</t>
  </si>
  <si>
    <t>II Одливи гот. из активности инвест.</t>
  </si>
  <si>
    <t>I Приливи гот. из активности финанс.</t>
  </si>
  <si>
    <t>IV Финансијски приходи</t>
  </si>
  <si>
    <t>II Одливи гот. из активности финанс.</t>
  </si>
  <si>
    <t>V Финансијски расходи</t>
  </si>
  <si>
    <t>VI Остали приходи</t>
  </si>
  <si>
    <t>Г. СВЕГА ПРИЛИВИ ГОТОВИНЕ</t>
  </si>
  <si>
    <t>VII Остали расходи</t>
  </si>
  <si>
    <t>Д. СВЕГА ОДЛИВИ ГОТОВИНЕ</t>
  </si>
  <si>
    <t>Ђ. НЕТО ПРИЛИВ / ОДЛИВ ГОТОВ.</t>
  </si>
  <si>
    <t>Е. ГОТОВИНА НА ПОЧЕТКУ ОБРАЧУНСКОГ ПЕРИОДА</t>
  </si>
  <si>
    <t>Б. ДОБИТ/ ГУБИТАК ПРЕ ОПОРЕЗИВАЊА</t>
  </si>
  <si>
    <t>Ж. ПОЗИТ. / НЕГАТ. КУРСНЕ РАЗЛИКЕ ПО ОСНОВУ ПРЕРАЧУНА ГОТОВИНЕ</t>
  </si>
  <si>
    <t>В. ПОРЕЗ НА ДОБИТ</t>
  </si>
  <si>
    <t>З. ГОТОВИНА НА КРАЈУ ОБРАЧУНСКОГ ПЕРИОДА</t>
  </si>
  <si>
    <t>1. Основна зарада по акцији</t>
  </si>
  <si>
    <t>2. Умањена (разводњена) 
зарада по акцији</t>
  </si>
  <si>
    <t>Директор</t>
  </si>
  <si>
    <t>А. ТОКОВИ ГОТОВИНЕ ИЗ
ПОСЛОВНИХ АКТИВНОСТИ</t>
  </si>
  <si>
    <t>IV Некретнине, постројења, опрема и биолошка средства</t>
  </si>
  <si>
    <t>V Нераспоређени добитак</t>
  </si>
  <si>
    <t>II Стална средства немењена продаји и 
средства пословања које се обуставља</t>
  </si>
  <si>
    <t>III Кратк. потраживања,пласмани и гот.</t>
  </si>
  <si>
    <t>Г. ГУБИТ. ИЗНАД ВИСИНЕ КАПИТАЛА</t>
  </si>
  <si>
    <t>III Пословна добитак / губитак</t>
  </si>
  <si>
    <t>Б. ТОКОВИ ГОТОВИНЕ ИЗ АКТИВ. ИНВЕСТИРАЊА</t>
  </si>
  <si>
    <t>IX НЕТО добитак / губитак пословања које се обуставља</t>
  </si>
  <si>
    <t>В. ТОКОВИ ГОТОВИНЕ ИЗ 
АКТИВНОСТИ ФИНАНСИРАЊА</t>
  </si>
  <si>
    <t>Г. Исплаћена лична примања 
послодавцу</t>
  </si>
  <si>
    <t>Д. НЕТО ДОБИТАК/ГУБИТАК</t>
  </si>
  <si>
    <t>Е. НЕТО ДОБИТАК КОЈИ ПРИПАДА 
ВЛАСНИЦИМА МАТИЧНОГ
ПРАВНОГ ЛИЦА</t>
  </si>
  <si>
    <t>Ж. ЗАРАДА ПО АКЦИЈИ</t>
  </si>
  <si>
    <t>VIII Доб/ губ. из редов. пословања 
пре опорезивања</t>
  </si>
  <si>
    <t>Ђ. НЕТО ДОБИТАК КОЈИ ПРИПАДА МАЊИНСКИМ УЛАГАЧИМА</t>
  </si>
  <si>
    <t xml:space="preserve">        На основу чл. 66. Закона о тржишту хартија од вредности и других финансијских инструмената ("Службени гласник РС",  бр. 47/2006) и чл. 3. Правилника о садржини и начину извештавања јавних друштава и обавештавању о поседовању акција са правом гласа ("Службени гласник РС", бр. 100/2006), објављује се</t>
  </si>
  <si>
    <t>I Основни капитал</t>
  </si>
  <si>
    <t>Стање на почетку год.</t>
  </si>
  <si>
    <t>Повећање током год.</t>
  </si>
  <si>
    <t>Смањење током год.</t>
  </si>
  <si>
    <t>Стање на крају год.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</si>
  <si>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</si>
  <si>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</si>
  <si>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</si>
  <si>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</si>
  <si>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</si>
  <si>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Ревалоризац-ионе резерве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</si>
  <si>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</si>
  <si>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</si>
  <si>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</si>
  <si>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</si>
  <si>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>Губитак изнад висине капитала</t>
  </si>
  <si>
    <t>АД ИНДУСТРИЈА МЛЕКА И МЛЕЧНИХ ПРОИЗВОДА ИМЛЕК БЕОГРАД-ПАДИНСКА СКЕЛА</t>
  </si>
  <si>
    <t>АД 'ИМЛЕК' БЕОГРАД-ПАДИНСКА СКЕЛА</t>
  </si>
  <si>
    <t>Индустријско насеље бб, Падинска Скела, Бгд</t>
  </si>
  <si>
    <t>07042701</t>
  </si>
  <si>
    <t>2007.</t>
  </si>
  <si>
    <t>Решењем Агенције за привредне регистре бр. БД. 151559-2007 од 24.12.2007. године уписана је статусна промена спајање уз припајање АД Имлека као друштва стицаоца и АД Новосадске млекаре као друштво које услед статусне промене престаје да постоји као и повећанје капитала АД Имлек услед припајања.</t>
  </si>
  <si>
    <t>Слободан Петровић</t>
  </si>
  <si>
    <t>ИЗВОД ИЗ KOНСОЛИДОВАНИХ ФИНАНСИЈСКИХ ИЗВЕШТАЈА ЗА 2007. ГОДИНУ</t>
  </si>
  <si>
    <t>КОНСОЛИДОВАНИ БИЛАНС СТАЊА (у 000 дин)</t>
  </si>
  <si>
    <t>КОНСОЛИДОВАНИ ИЗВЕШТАЈ О ТОКОВИМА ГОТОВИНЕ ( у 000 дин)</t>
  </si>
  <si>
    <t>КОНСОЛИДОВАНИ БИЛАНС УСПЕХА  (у 000 дин)</t>
  </si>
  <si>
    <t xml:space="preserve">КОНСОЛИДОВАНИ ИЗВЕШТАЈ О ПРОМЕНАМА НА КАПИТАЛУ (у 000 дин) </t>
  </si>
  <si>
    <t>II ОСНОВНИ ПОДАЦИ О ДРУШТВИМА КОЈА СУ ПРЕДМЕТ КОНСОЛИДАЦИЈЕ</t>
  </si>
  <si>
    <t>III КОНСОЛИДОВАНИ ФИНАНСИЈСКИ ИЗВЕШТАЈИ</t>
  </si>
  <si>
    <t>V ЗНАЧАЈНЕ ПРОМЕНЕ ПРАВНОГ И ФИНАНСИЈСКОГ ПОЛОЖАЈА ДРУШТВА И ДРУГЕ ВАЖНЕ ПРОМЕНЕ ПОДАТАКА САДРЖАНИХ У ПРОСПЕКТУ ЗА ИЗДАВАЊЕ, ОДНОСНО ПРОСПЕКТУ ЗА ОРГАНИЗОВАНО ТРГОВАЊЕ ХАРТИЈАМА ОД ВРЕДНОСТИ</t>
  </si>
  <si>
    <t>Извод из консолидованих финансијских извештаја за 2007. годину биће објављен на сајту: www.imlek.co.yu</t>
  </si>
  <si>
    <t>3. делатност:</t>
  </si>
  <si>
    <t>3. врста и степен самосталности % учешћа АД Имлека у укупном капиталу:</t>
  </si>
  <si>
    <t>Имлек Бока доо</t>
  </si>
  <si>
    <t>Зеленика бб, Херцег Нови, Црна Гора</t>
  </si>
  <si>
    <t>Производња млека и млечних производа</t>
  </si>
  <si>
    <t>Зависно предузеће у иностранству-100 %</t>
  </si>
  <si>
    <t>АД ИМБ Млекара Битола</t>
  </si>
  <si>
    <t>Долноризаски пат бб, Битола, Македонија</t>
  </si>
  <si>
    <t>Зависно предузеће у иностранству-74,6 %</t>
  </si>
  <si>
    <r>
      <t>IV ЗАКЉУЧНО МИШЉЕЊЕ РЕВИЗОРА КПМГ ДОО О КОНСОЛИДОВАНИМ ФИНАНСИЈСКИМ ИЗВЕШТАЈИМА: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>По нашем мишљењу, консолидовани појединачни финансијски извештаји приказују истинито и објективно финансијско стање Друштва на дан 31. децембар 2007. године и консолидоване резултате пословања и консолидоване токове готовине за годину која се завршава на тај дан и састављени су у складу са Законом о рачуноводству и ревизији Републике Србије (``Службени гласник РС`` 46-2006).</t>
    </r>
    <r>
      <rPr>
        <sz val="8"/>
        <rFont val="Arial"/>
        <family val="2"/>
      </rPr>
      <t xml:space="preserve">
</t>
    </r>
  </si>
  <si>
    <t>VI МЕСТО И ВРЕМЕ ГДЕ СЕ МОЖЕ ИЗВРШИТИ УВИД У КОНСОЛИДОВАНЕ ФИНАНСИЈСКЕ ИЗВЕШТАЈЕ И ИЗВЕШТАЈ РЕВИЗОРА</t>
  </si>
  <si>
    <t xml:space="preserve">Увид се може извршити сваког радног дана од 08 до 16 часова, АД Имлек - Батајнички друм 14 км, Земун. </t>
  </si>
  <si>
    <t>Предузеће јеу октобру 2007.године купило акције АД ИМБ Млекаре Битола и стекло учешће од 74,6 %.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</si>
</sst>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sz val="8"/>
      <color indexed="10"/>
      <name val="Arial"/>
      <family val="2"/>
    </font>
    <font>
      <sz val="7"/>
      <name val="Arial"/>
      <family val="2"/>
    </font>
    <font>
      <b/>
      <u val="single"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Fill="1" applyBorder="1" applyAlignment="1">
      <alignment horizontal="center" vertical="center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right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vertical="center"/>
    </xf>
    <xf numFmtId="0" fontId="4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3" fillId="0" borderId="0" xfId="0" applyFont="1" applyAlignment="1">
      <alignment/>
    </xf>
    <xf numFmtId="0" fontId="7" fillId="0" borderId="11" xfId="0" applyFont="1" applyBorder="1" applyAlignment="1">
      <alignment horizontal="center" vertical="top" wrapText="1"/>
    </xf>
    <xf numFmtId="0" fontId="7" fillId="0" borderId="0" xfId="0" applyFont="1" applyBorder="1" applyAlignment="1">
      <alignment vertical="top"/>
    </xf>
    <xf numFmtId="0" fontId="7" fillId="0" borderId="11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7" fillId="0" borderId="0" xfId="0" applyFont="1" applyBorder="1" applyAlignment="1">
      <alignment horizontal="left" vertical="top" wrapText="1"/>
    </xf>
    <xf numFmtId="3" fontId="1" fillId="0" borderId="11" xfId="0" applyNumberFormat="1" applyFont="1" applyBorder="1" applyAlignment="1">
      <alignment horizontal="right" vertical="center"/>
    </xf>
    <xf numFmtId="3" fontId="1" fillId="0" borderId="11" xfId="0" applyNumberFormat="1" applyFont="1" applyBorder="1" applyAlignment="1">
      <alignment vertical="center"/>
    </xf>
    <xf numFmtId="3" fontId="0" fillId="0" borderId="11" xfId="0" applyNumberFormat="1" applyBorder="1" applyAlignment="1">
      <alignment/>
    </xf>
    <xf numFmtId="3" fontId="0" fillId="0" borderId="11" xfId="0" applyNumberFormat="1" applyBorder="1" applyAlignment="1">
      <alignment horizontal="right"/>
    </xf>
    <xf numFmtId="3" fontId="6" fillId="0" borderId="11" xfId="0" applyNumberFormat="1" applyFont="1" applyBorder="1" applyAlignment="1">
      <alignment horizontal="right" vertical="center"/>
    </xf>
    <xf numFmtId="3" fontId="1" fillId="0" borderId="11" xfId="0" applyNumberFormat="1" applyFont="1" applyBorder="1" applyAlignment="1">
      <alignment horizontal="right"/>
    </xf>
    <xf numFmtId="3" fontId="1" fillId="0" borderId="11" xfId="0" applyNumberFormat="1" applyFont="1" applyBorder="1" applyAlignment="1">
      <alignment horizontal="right" wrapText="1"/>
    </xf>
    <xf numFmtId="0" fontId="0" fillId="0" borderId="0" xfId="0" applyFont="1" applyAlignment="1">
      <alignment horizontal="left" vertical="center"/>
    </xf>
    <xf numFmtId="0" fontId="1" fillId="0" borderId="11" xfId="0" applyFont="1" applyBorder="1" applyAlignment="1">
      <alignment horizontal="left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9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2" fillId="0" borderId="13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 quotePrefix="1">
      <alignment horizontal="center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vertical="center"/>
    </xf>
    <xf numFmtId="0" fontId="1" fillId="0" borderId="19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1" fillId="0" borderId="11" xfId="0" applyFont="1" applyBorder="1" applyAlignment="1">
      <alignment vertical="center" wrapText="1"/>
    </xf>
    <xf numFmtId="3" fontId="1" fillId="0" borderId="11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vertical="center" wrapText="1"/>
    </xf>
    <xf numFmtId="0" fontId="0" fillId="0" borderId="11" xfId="0" applyBorder="1" applyAlignment="1">
      <alignment/>
    </xf>
    <xf numFmtId="0" fontId="1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left" vertical="center"/>
    </xf>
    <xf numFmtId="3" fontId="1" fillId="0" borderId="22" xfId="0" applyNumberFormat="1" applyFont="1" applyBorder="1" applyAlignment="1">
      <alignment horizontal="right" vertical="center"/>
    </xf>
    <xf numFmtId="3" fontId="1" fillId="0" borderId="23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left" vertical="center" wrapText="1"/>
    </xf>
    <xf numFmtId="0" fontId="1" fillId="0" borderId="22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vertical="center"/>
    </xf>
    <xf numFmtId="0" fontId="1" fillId="0" borderId="11" xfId="0" applyFont="1" applyBorder="1" applyAlignment="1">
      <alignment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horizontal="justify" vertical="center" wrapText="1"/>
    </xf>
    <xf numFmtId="0" fontId="0" fillId="0" borderId="0" xfId="0" applyAlignment="1">
      <alignment/>
    </xf>
    <xf numFmtId="0" fontId="4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/>
    </xf>
    <xf numFmtId="0" fontId="2" fillId="0" borderId="0" xfId="0" applyFont="1" applyBorder="1" applyAlignment="1">
      <alignment horizontal="justify" vertical="center" wrapText="1"/>
    </xf>
    <xf numFmtId="0" fontId="8" fillId="0" borderId="0" xfId="0" applyFont="1" applyBorder="1" applyAlignment="1">
      <alignment horizontal="justify" vertical="center"/>
    </xf>
    <xf numFmtId="0" fontId="7" fillId="0" borderId="15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justify" vertical="center" wrapText="1"/>
    </xf>
    <xf numFmtId="0" fontId="0" fillId="0" borderId="0" xfId="0" applyFont="1" applyBorder="1" applyAlignment="1">
      <alignment horizontal="justify" vertic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2"/>
  <sheetViews>
    <sheetView showGridLines="0" tabSelected="1" zoomScaleSheetLayoutView="100" zoomScalePageLayoutView="0" workbookViewId="0" topLeftCell="A1">
      <selection activeCell="A1" sqref="A1:J1"/>
    </sheetView>
  </sheetViews>
  <sheetFormatPr defaultColWidth="9.140625" defaultRowHeight="12.75"/>
  <cols>
    <col min="1" max="1" width="10.421875" style="0" customWidth="1"/>
    <col min="2" max="2" width="9.28125" style="0" customWidth="1"/>
    <col min="4" max="5" width="11.421875" style="0" customWidth="1"/>
    <col min="9" max="10" width="11.421875" style="0" customWidth="1"/>
  </cols>
  <sheetData>
    <row r="1" spans="1:10" ht="41.25" customHeight="1">
      <c r="A1" s="48" t="s">
        <v>73</v>
      </c>
      <c r="B1" s="48"/>
      <c r="C1" s="48"/>
      <c r="D1" s="48"/>
      <c r="E1" s="48"/>
      <c r="F1" s="48"/>
      <c r="G1" s="48"/>
      <c r="H1" s="48"/>
      <c r="I1" s="48"/>
      <c r="J1" s="48"/>
    </row>
    <row r="2" spans="1:10" ht="12.75">
      <c r="A2" s="49" t="s">
        <v>97</v>
      </c>
      <c r="B2" s="49"/>
      <c r="C2" s="49"/>
      <c r="D2" s="49"/>
      <c r="E2" s="49"/>
      <c r="F2" s="49"/>
      <c r="G2" s="49"/>
      <c r="H2" s="49"/>
      <c r="I2" s="49"/>
      <c r="J2" s="49"/>
    </row>
    <row r="3" spans="1:10" ht="12.75">
      <c r="A3" s="50" t="s">
        <v>90</v>
      </c>
      <c r="B3" s="50"/>
      <c r="C3" s="50"/>
      <c r="D3" s="50"/>
      <c r="E3" s="50"/>
      <c r="F3" s="50"/>
      <c r="G3" s="50"/>
      <c r="H3" s="50"/>
      <c r="I3" s="50"/>
      <c r="J3" s="50"/>
    </row>
    <row r="4" spans="1:10" ht="12.75">
      <c r="A4" s="2"/>
      <c r="B4" s="2"/>
      <c r="C4" s="2"/>
      <c r="D4" s="2"/>
      <c r="E4" s="2"/>
      <c r="F4" s="2"/>
      <c r="G4" s="2"/>
      <c r="H4" s="2"/>
      <c r="I4" s="16"/>
      <c r="J4" s="16"/>
    </row>
    <row r="5" spans="1:10" ht="12.75">
      <c r="A5" s="45" t="s">
        <v>0</v>
      </c>
      <c r="B5" s="45"/>
      <c r="C5" s="45"/>
      <c r="D5" s="45"/>
      <c r="E5" s="45"/>
      <c r="F5" s="45"/>
      <c r="G5" s="45"/>
      <c r="H5" s="45"/>
      <c r="I5" s="45"/>
      <c r="J5" s="45"/>
    </row>
    <row r="6" spans="1:10" ht="12.75">
      <c r="A6" s="39" t="s">
        <v>1</v>
      </c>
      <c r="B6" s="39"/>
      <c r="C6" s="46" t="s">
        <v>91</v>
      </c>
      <c r="D6" s="46"/>
      <c r="E6" s="46"/>
      <c r="F6" s="46"/>
      <c r="G6" s="39" t="s">
        <v>2</v>
      </c>
      <c r="H6" s="39"/>
      <c r="I6" s="47" t="s">
        <v>93</v>
      </c>
      <c r="J6" s="46"/>
    </row>
    <row r="7" spans="1:10" ht="12.75">
      <c r="A7" s="39" t="s">
        <v>3</v>
      </c>
      <c r="B7" s="39"/>
      <c r="C7" s="40" t="s">
        <v>92</v>
      </c>
      <c r="D7" s="41"/>
      <c r="E7" s="41"/>
      <c r="F7" s="42"/>
      <c r="G7" s="39" t="s">
        <v>4</v>
      </c>
      <c r="H7" s="39"/>
      <c r="I7" s="40">
        <v>100001636</v>
      </c>
      <c r="J7" s="42"/>
    </row>
    <row r="8" spans="1:10" ht="7.5" customHeight="1">
      <c r="A8" s="3"/>
      <c r="B8" s="3"/>
      <c r="C8" s="4"/>
      <c r="D8" s="4"/>
      <c r="E8" s="5"/>
      <c r="F8" s="5"/>
      <c r="G8" s="6"/>
      <c r="H8" s="6"/>
      <c r="I8" s="5"/>
      <c r="J8" s="5"/>
    </row>
    <row r="9" spans="1:10" ht="12.75">
      <c r="A9" s="45" t="s">
        <v>102</v>
      </c>
      <c r="B9" s="45"/>
      <c r="C9" s="45"/>
      <c r="D9" s="45"/>
      <c r="E9" s="45"/>
      <c r="F9" s="45"/>
      <c r="G9" s="45"/>
      <c r="H9" s="45"/>
      <c r="I9" s="45"/>
      <c r="J9" s="45"/>
    </row>
    <row r="10" spans="1:10" ht="33.75" customHeight="1">
      <c r="A10" s="40" t="s">
        <v>1</v>
      </c>
      <c r="B10" s="42"/>
      <c r="C10" s="46" t="s">
        <v>3</v>
      </c>
      <c r="D10" s="46"/>
      <c r="E10" s="46"/>
      <c r="F10" s="46"/>
      <c r="G10" s="40" t="s">
        <v>106</v>
      </c>
      <c r="H10" s="42"/>
      <c r="I10" s="43" t="s">
        <v>107</v>
      </c>
      <c r="J10" s="44"/>
    </row>
    <row r="11" spans="1:10" ht="24.75" customHeight="1">
      <c r="A11" s="39" t="s">
        <v>108</v>
      </c>
      <c r="B11" s="39"/>
      <c r="C11" s="40" t="s">
        <v>109</v>
      </c>
      <c r="D11" s="41"/>
      <c r="E11" s="41"/>
      <c r="F11" s="42"/>
      <c r="G11" s="43" t="s">
        <v>110</v>
      </c>
      <c r="H11" s="44"/>
      <c r="I11" s="43" t="s">
        <v>111</v>
      </c>
      <c r="J11" s="44"/>
    </row>
    <row r="12" spans="1:10" ht="24.75" customHeight="1">
      <c r="A12" s="39" t="s">
        <v>112</v>
      </c>
      <c r="B12" s="39"/>
      <c r="C12" s="40" t="s">
        <v>113</v>
      </c>
      <c r="D12" s="41"/>
      <c r="E12" s="41"/>
      <c r="F12" s="42"/>
      <c r="G12" s="43" t="s">
        <v>110</v>
      </c>
      <c r="H12" s="44"/>
      <c r="I12" s="43" t="s">
        <v>114</v>
      </c>
      <c r="J12" s="44"/>
    </row>
    <row r="13" spans="1:10" ht="12.75">
      <c r="A13" s="6"/>
      <c r="B13" s="6"/>
      <c r="C13" s="5"/>
      <c r="D13" s="5"/>
      <c r="E13" s="5"/>
      <c r="F13" s="5"/>
      <c r="G13" s="6"/>
      <c r="H13" s="6"/>
      <c r="I13" s="5"/>
      <c r="J13" s="5"/>
    </row>
    <row r="14" spans="1:10" ht="12.75">
      <c r="A14" s="51" t="s">
        <v>103</v>
      </c>
      <c r="B14" s="51"/>
      <c r="C14" s="51"/>
      <c r="D14" s="51"/>
      <c r="E14" s="51"/>
      <c r="F14" s="51"/>
      <c r="G14" s="51"/>
      <c r="H14" s="51"/>
      <c r="I14" s="51"/>
      <c r="J14" s="51"/>
    </row>
    <row r="15" spans="1:10" ht="4.5" customHeight="1">
      <c r="A15" s="12"/>
      <c r="B15" s="12"/>
      <c r="C15" s="12"/>
      <c r="D15" s="12"/>
      <c r="E15" s="12"/>
      <c r="F15" s="12"/>
      <c r="G15" s="12"/>
      <c r="H15" s="12"/>
      <c r="I15" s="12"/>
      <c r="J15" s="12"/>
    </row>
    <row r="16" spans="1:10" ht="12.75">
      <c r="A16" s="52" t="s">
        <v>98</v>
      </c>
      <c r="B16" s="52"/>
      <c r="C16" s="52"/>
      <c r="D16" s="52"/>
      <c r="E16" s="52"/>
      <c r="F16" s="52"/>
      <c r="G16" s="52"/>
      <c r="H16" s="52"/>
      <c r="I16" s="52"/>
      <c r="J16" s="52"/>
    </row>
    <row r="17" spans="1:10" ht="12.75">
      <c r="A17" s="53" t="s">
        <v>5</v>
      </c>
      <c r="B17" s="53"/>
      <c r="C17" s="53"/>
      <c r="D17" s="7" t="s">
        <v>6</v>
      </c>
      <c r="E17" s="7" t="s">
        <v>94</v>
      </c>
      <c r="F17" s="53" t="s">
        <v>7</v>
      </c>
      <c r="G17" s="53"/>
      <c r="H17" s="53"/>
      <c r="I17" s="7" t="s">
        <v>6</v>
      </c>
      <c r="J17" s="7" t="s">
        <v>94</v>
      </c>
    </row>
    <row r="18" spans="1:10" ht="12.75">
      <c r="A18" s="54" t="s">
        <v>8</v>
      </c>
      <c r="B18" s="54"/>
      <c r="C18" s="54"/>
      <c r="D18" s="31">
        <f>D19+D20+D21+D22+D24</f>
        <v>5253058</v>
      </c>
      <c r="E18" s="31">
        <f>E19+E20+E21+E22+E24</f>
        <v>11766524</v>
      </c>
      <c r="F18" s="54" t="s">
        <v>9</v>
      </c>
      <c r="G18" s="54"/>
      <c r="H18" s="54"/>
      <c r="I18" s="32">
        <f>I19+I20+I21+I22+I23-I24-I25</f>
        <v>7332429</v>
      </c>
      <c r="J18" s="32">
        <f>J19+J20+J21+J22+J23-J24-J25</f>
        <v>10890716</v>
      </c>
    </row>
    <row r="19" spans="1:10" ht="12.75">
      <c r="A19" s="55" t="s">
        <v>10</v>
      </c>
      <c r="B19" s="54"/>
      <c r="C19" s="54"/>
      <c r="D19" s="31"/>
      <c r="E19" s="31"/>
      <c r="F19" s="58" t="s">
        <v>74</v>
      </c>
      <c r="G19" s="59"/>
      <c r="H19" s="60"/>
      <c r="I19" s="32">
        <v>5251311</v>
      </c>
      <c r="J19" s="31">
        <v>5743853</v>
      </c>
    </row>
    <row r="20" spans="1:10" ht="12.75">
      <c r="A20" s="56" t="s">
        <v>11</v>
      </c>
      <c r="B20" s="56"/>
      <c r="C20" s="56"/>
      <c r="D20" s="31"/>
      <c r="E20" s="31">
        <v>34680</v>
      </c>
      <c r="F20" s="57" t="s">
        <v>12</v>
      </c>
      <c r="G20" s="57"/>
      <c r="H20" s="57"/>
      <c r="I20" s="32">
        <v>0</v>
      </c>
      <c r="J20" s="31">
        <v>0</v>
      </c>
    </row>
    <row r="21" spans="1:10" ht="12.75">
      <c r="A21" s="57" t="s">
        <v>13</v>
      </c>
      <c r="B21" s="57"/>
      <c r="C21" s="57"/>
      <c r="D21" s="31">
        <v>200105</v>
      </c>
      <c r="E21" s="31">
        <v>641690</v>
      </c>
      <c r="F21" s="57" t="s">
        <v>14</v>
      </c>
      <c r="G21" s="57"/>
      <c r="H21" s="57"/>
      <c r="I21" s="32">
        <v>1349817</v>
      </c>
      <c r="J21" s="31">
        <v>1946960</v>
      </c>
    </row>
    <row r="22" spans="1:10" ht="12.75">
      <c r="A22" s="61" t="s">
        <v>58</v>
      </c>
      <c r="B22" s="57"/>
      <c r="C22" s="57"/>
      <c r="D22" s="62">
        <v>4189387</v>
      </c>
      <c r="E22" s="62">
        <v>8574449</v>
      </c>
      <c r="F22" s="57" t="s">
        <v>15</v>
      </c>
      <c r="G22" s="57"/>
      <c r="H22" s="57"/>
      <c r="I22" s="32">
        <v>51397</v>
      </c>
      <c r="J22" s="31">
        <v>1682570</v>
      </c>
    </row>
    <row r="23" spans="1:10" ht="12.75">
      <c r="A23" s="57"/>
      <c r="B23" s="57"/>
      <c r="C23" s="57"/>
      <c r="D23" s="62"/>
      <c r="E23" s="62"/>
      <c r="F23" s="57" t="s">
        <v>59</v>
      </c>
      <c r="G23" s="57"/>
      <c r="H23" s="57"/>
      <c r="I23" s="32">
        <v>872922</v>
      </c>
      <c r="J23" s="31">
        <v>1517652</v>
      </c>
    </row>
    <row r="24" spans="1:10" ht="12.75">
      <c r="A24" s="55" t="s">
        <v>16</v>
      </c>
      <c r="B24" s="55"/>
      <c r="C24" s="55"/>
      <c r="D24" s="31">
        <v>863566</v>
      </c>
      <c r="E24" s="31">
        <v>2515705</v>
      </c>
      <c r="F24" s="57" t="s">
        <v>17</v>
      </c>
      <c r="G24" s="57"/>
      <c r="H24" s="57"/>
      <c r="I24" s="32">
        <v>192965</v>
      </c>
      <c r="J24" s="31">
        <v>0</v>
      </c>
    </row>
    <row r="25" spans="1:10" ht="12.75">
      <c r="A25" s="54" t="s">
        <v>21</v>
      </c>
      <c r="B25" s="54"/>
      <c r="C25" s="54"/>
      <c r="D25" s="31">
        <f>D26+D27+D28+D29</f>
        <v>4197947</v>
      </c>
      <c r="E25" s="31">
        <f>E26+E27+E28+E29</f>
        <v>5088112</v>
      </c>
      <c r="F25" s="57" t="s">
        <v>18</v>
      </c>
      <c r="G25" s="57"/>
      <c r="H25" s="57"/>
      <c r="I25" s="32">
        <v>53</v>
      </c>
      <c r="J25" s="31">
        <v>319</v>
      </c>
    </row>
    <row r="26" spans="1:10" ht="12.75" customHeight="1">
      <c r="A26" s="57" t="s">
        <v>23</v>
      </c>
      <c r="B26" s="57"/>
      <c r="C26" s="57"/>
      <c r="D26" s="31">
        <v>860787</v>
      </c>
      <c r="E26" s="31">
        <v>1657097</v>
      </c>
      <c r="F26" s="63" t="s">
        <v>19</v>
      </c>
      <c r="G26" s="64"/>
      <c r="H26" s="64"/>
      <c r="I26" s="62">
        <f>I28+I29+I30+I31</f>
        <v>2118576</v>
      </c>
      <c r="J26" s="62">
        <f>J28+J29+J30+J31</f>
        <v>5963920</v>
      </c>
    </row>
    <row r="27" spans="1:10" ht="46.5" customHeight="1">
      <c r="A27" s="65" t="s">
        <v>60</v>
      </c>
      <c r="B27" s="66"/>
      <c r="C27" s="66"/>
      <c r="D27" s="31"/>
      <c r="E27" s="31">
        <v>535</v>
      </c>
      <c r="F27" s="64"/>
      <c r="G27" s="64"/>
      <c r="H27" s="64"/>
      <c r="I27" s="62"/>
      <c r="J27" s="62"/>
    </row>
    <row r="28" spans="1:10" ht="12.75">
      <c r="A28" s="57" t="s">
        <v>61</v>
      </c>
      <c r="B28" s="57"/>
      <c r="C28" s="57"/>
      <c r="D28" s="31">
        <v>3296727</v>
      </c>
      <c r="E28" s="31">
        <v>3396633</v>
      </c>
      <c r="F28" s="55" t="s">
        <v>20</v>
      </c>
      <c r="G28" s="55"/>
      <c r="H28" s="55"/>
      <c r="I28" s="32">
        <v>87390</v>
      </c>
      <c r="J28" s="31">
        <v>37521</v>
      </c>
    </row>
    <row r="29" spans="1:10" ht="12.75">
      <c r="A29" s="55" t="s">
        <v>25</v>
      </c>
      <c r="B29" s="55"/>
      <c r="C29" s="55"/>
      <c r="D29" s="31">
        <v>40433</v>
      </c>
      <c r="E29" s="31">
        <v>33847</v>
      </c>
      <c r="F29" s="55" t="s">
        <v>22</v>
      </c>
      <c r="G29" s="55"/>
      <c r="H29" s="55"/>
      <c r="I29" s="32">
        <v>224528</v>
      </c>
      <c r="J29" s="31">
        <v>1979937</v>
      </c>
    </row>
    <row r="30" spans="1:10" ht="12.75">
      <c r="A30" s="54" t="s">
        <v>26</v>
      </c>
      <c r="B30" s="54"/>
      <c r="C30" s="54"/>
      <c r="D30" s="31">
        <f>D18+D25</f>
        <v>9451005</v>
      </c>
      <c r="E30" s="31">
        <f>E18+E25</f>
        <v>16854636</v>
      </c>
      <c r="F30" s="57" t="s">
        <v>24</v>
      </c>
      <c r="G30" s="57"/>
      <c r="H30" s="57"/>
      <c r="I30" s="32">
        <v>1805058</v>
      </c>
      <c r="J30" s="31">
        <v>3923751</v>
      </c>
    </row>
    <row r="31" spans="1:10" ht="12.75">
      <c r="A31" s="54" t="s">
        <v>62</v>
      </c>
      <c r="B31" s="54"/>
      <c r="C31" s="54"/>
      <c r="D31" s="31"/>
      <c r="E31" s="31"/>
      <c r="F31" s="57" t="s">
        <v>27</v>
      </c>
      <c r="G31" s="57"/>
      <c r="H31" s="57"/>
      <c r="I31" s="32">
        <v>1600</v>
      </c>
      <c r="J31" s="31">
        <v>22711</v>
      </c>
    </row>
    <row r="32" spans="1:10" ht="12.75">
      <c r="A32" s="67" t="s">
        <v>29</v>
      </c>
      <c r="B32" s="67"/>
      <c r="C32" s="67"/>
      <c r="D32" s="31">
        <f>D18+D25</f>
        <v>9451005</v>
      </c>
      <c r="E32" s="31">
        <f>E18+E25</f>
        <v>16854636</v>
      </c>
      <c r="F32" s="68" t="s">
        <v>28</v>
      </c>
      <c r="G32" s="68"/>
      <c r="H32" s="68"/>
      <c r="I32" s="69">
        <f>I18+I26</f>
        <v>9451005</v>
      </c>
      <c r="J32" s="69">
        <f>J18+J26</f>
        <v>16854636</v>
      </c>
    </row>
    <row r="33" spans="1:10" ht="12.75">
      <c r="A33" s="67" t="s">
        <v>30</v>
      </c>
      <c r="B33" s="67"/>
      <c r="C33" s="67"/>
      <c r="D33" s="31"/>
      <c r="E33" s="31"/>
      <c r="F33" s="68"/>
      <c r="G33" s="68"/>
      <c r="H33" s="68"/>
      <c r="I33" s="70"/>
      <c r="J33" s="70"/>
    </row>
    <row r="34" spans="6:10" ht="12.75">
      <c r="F34" s="71" t="s">
        <v>31</v>
      </c>
      <c r="G34" s="72"/>
      <c r="H34" s="72"/>
      <c r="I34" s="33"/>
      <c r="J34" s="34"/>
    </row>
    <row r="36" spans="1:10" ht="12.75">
      <c r="A36" s="73" t="s">
        <v>99</v>
      </c>
      <c r="B36" s="74"/>
      <c r="C36" s="74"/>
      <c r="D36" s="74"/>
      <c r="E36" s="74"/>
      <c r="F36" s="74" t="s">
        <v>100</v>
      </c>
      <c r="G36" s="74"/>
      <c r="H36" s="74"/>
      <c r="I36" s="74"/>
      <c r="J36" s="74"/>
    </row>
    <row r="37" spans="1:10" ht="12.75">
      <c r="A37" s="75"/>
      <c r="B37" s="75"/>
      <c r="C37" s="75"/>
      <c r="D37" s="75"/>
      <c r="E37" s="75"/>
      <c r="F37" s="74"/>
      <c r="G37" s="74"/>
      <c r="H37" s="74"/>
      <c r="I37" s="74"/>
      <c r="J37" s="74"/>
    </row>
    <row r="38" spans="1:10" ht="12.75" customHeight="1">
      <c r="A38" s="76" t="s">
        <v>57</v>
      </c>
      <c r="B38" s="76"/>
      <c r="C38" s="76"/>
      <c r="D38" s="77" t="s">
        <v>6</v>
      </c>
      <c r="E38" s="77" t="s">
        <v>94</v>
      </c>
      <c r="F38" s="80" t="s">
        <v>32</v>
      </c>
      <c r="G38" s="54"/>
      <c r="H38" s="54"/>
      <c r="I38" s="81" t="s">
        <v>6</v>
      </c>
      <c r="J38" s="81" t="s">
        <v>94</v>
      </c>
    </row>
    <row r="39" spans="1:10" ht="12.75">
      <c r="A39" s="76"/>
      <c r="B39" s="76"/>
      <c r="C39" s="76"/>
      <c r="D39" s="78"/>
      <c r="E39" s="78"/>
      <c r="F39" s="54"/>
      <c r="G39" s="54"/>
      <c r="H39" s="54"/>
      <c r="I39" s="81"/>
      <c r="J39" s="81"/>
    </row>
    <row r="40" spans="1:10" ht="12.75">
      <c r="A40" s="76"/>
      <c r="B40" s="76"/>
      <c r="C40" s="76"/>
      <c r="D40" s="79"/>
      <c r="E40" s="79"/>
      <c r="F40" s="57" t="s">
        <v>33</v>
      </c>
      <c r="G40" s="57"/>
      <c r="H40" s="57"/>
      <c r="I40" s="31">
        <v>10335473</v>
      </c>
      <c r="J40" s="31">
        <v>13028256</v>
      </c>
    </row>
    <row r="41" spans="1:10" ht="12.75">
      <c r="A41" s="57" t="s">
        <v>34</v>
      </c>
      <c r="B41" s="57"/>
      <c r="C41" s="57"/>
      <c r="D41" s="31">
        <v>10357834</v>
      </c>
      <c r="E41" s="31">
        <v>13059591</v>
      </c>
      <c r="F41" s="57" t="s">
        <v>37</v>
      </c>
      <c r="G41" s="57"/>
      <c r="H41" s="57"/>
      <c r="I41" s="31">
        <v>10225840</v>
      </c>
      <c r="J41" s="31">
        <v>12428367</v>
      </c>
    </row>
    <row r="42" spans="1:10" ht="12.75">
      <c r="A42" s="57" t="s">
        <v>35</v>
      </c>
      <c r="B42" s="57"/>
      <c r="C42" s="57"/>
      <c r="D42" s="31">
        <v>10419848</v>
      </c>
      <c r="E42" s="31">
        <v>11182735</v>
      </c>
      <c r="F42" s="57" t="s">
        <v>63</v>
      </c>
      <c r="G42" s="57"/>
      <c r="H42" s="57"/>
      <c r="I42" s="31">
        <f>I40-I41</f>
        <v>109633</v>
      </c>
      <c r="J42" s="31">
        <f>J40-J41</f>
        <v>599889</v>
      </c>
    </row>
    <row r="43" spans="1:10" ht="12.75">
      <c r="A43" s="82" t="s">
        <v>36</v>
      </c>
      <c r="B43" s="82"/>
      <c r="C43" s="82"/>
      <c r="D43" s="31">
        <f>D41-D42</f>
        <v>-62014</v>
      </c>
      <c r="E43" s="31">
        <f>E41-E42</f>
        <v>1876856</v>
      </c>
      <c r="F43" s="57" t="s">
        <v>41</v>
      </c>
      <c r="G43" s="57"/>
      <c r="H43" s="57"/>
      <c r="I43" s="31">
        <v>230279</v>
      </c>
      <c r="J43" s="31">
        <v>362828</v>
      </c>
    </row>
    <row r="44" spans="1:10" ht="12.75">
      <c r="A44" s="80" t="s">
        <v>64</v>
      </c>
      <c r="B44" s="80"/>
      <c r="C44" s="80"/>
      <c r="D44" s="62"/>
      <c r="E44" s="62"/>
      <c r="F44" s="57" t="s">
        <v>43</v>
      </c>
      <c r="G44" s="57"/>
      <c r="H44" s="57"/>
      <c r="I44" s="31">
        <v>366037</v>
      </c>
      <c r="J44" s="31">
        <v>480472</v>
      </c>
    </row>
    <row r="45" spans="1:10" ht="12.75" customHeight="1">
      <c r="A45" s="80"/>
      <c r="B45" s="80"/>
      <c r="C45" s="80"/>
      <c r="D45" s="62"/>
      <c r="E45" s="62"/>
      <c r="F45" s="83" t="s">
        <v>44</v>
      </c>
      <c r="G45" s="83"/>
      <c r="H45" s="83"/>
      <c r="I45" s="31">
        <v>75991</v>
      </c>
      <c r="J45" s="31">
        <v>190463</v>
      </c>
    </row>
    <row r="46" spans="1:10" ht="25.5" customHeight="1">
      <c r="A46" s="61" t="s">
        <v>38</v>
      </c>
      <c r="B46" s="61"/>
      <c r="C46" s="61"/>
      <c r="D46" s="31">
        <v>49600</v>
      </c>
      <c r="E46" s="31">
        <v>213397</v>
      </c>
      <c r="F46" s="83" t="s">
        <v>46</v>
      </c>
      <c r="G46" s="80"/>
      <c r="H46" s="80"/>
      <c r="I46" s="31">
        <v>149278</v>
      </c>
      <c r="J46" s="31">
        <v>297662</v>
      </c>
    </row>
    <row r="47" spans="1:10" ht="24.75" customHeight="1">
      <c r="A47" s="61" t="s">
        <v>39</v>
      </c>
      <c r="B47" s="61"/>
      <c r="C47" s="61"/>
      <c r="D47" s="31">
        <v>1284205</v>
      </c>
      <c r="E47" s="31">
        <v>3333423</v>
      </c>
      <c r="F47" s="61" t="s">
        <v>71</v>
      </c>
      <c r="G47" s="57"/>
      <c r="H47" s="57"/>
      <c r="I47" s="35">
        <f>I42+I43-I44+I45-I46</f>
        <v>-99412</v>
      </c>
      <c r="J47" s="35">
        <f>J42+J43-J44+J45-J46</f>
        <v>375046</v>
      </c>
    </row>
    <row r="48" spans="1:10" ht="26.25" customHeight="1">
      <c r="A48" s="57" t="s">
        <v>36</v>
      </c>
      <c r="B48" s="57"/>
      <c r="C48" s="57"/>
      <c r="D48" s="31">
        <f>D46-D47</f>
        <v>-1234605</v>
      </c>
      <c r="E48" s="31">
        <f>E46-E47</f>
        <v>-3120026</v>
      </c>
      <c r="F48" s="84" t="s">
        <v>65</v>
      </c>
      <c r="G48" s="85"/>
      <c r="H48" s="86"/>
      <c r="I48" s="35"/>
      <c r="J48" s="35"/>
    </row>
    <row r="49" spans="1:10" ht="12.75" customHeight="1">
      <c r="A49" s="80" t="s">
        <v>66</v>
      </c>
      <c r="B49" s="80"/>
      <c r="C49" s="80"/>
      <c r="D49" s="62"/>
      <c r="E49" s="62"/>
      <c r="F49" s="80" t="s">
        <v>50</v>
      </c>
      <c r="G49" s="80"/>
      <c r="H49" s="80"/>
      <c r="I49" s="62">
        <f>I47</f>
        <v>-99412</v>
      </c>
      <c r="J49" s="62">
        <f>J47</f>
        <v>375046</v>
      </c>
    </row>
    <row r="50" spans="1:10" ht="12.75">
      <c r="A50" s="80"/>
      <c r="B50" s="80"/>
      <c r="C50" s="80"/>
      <c r="D50" s="62"/>
      <c r="E50" s="62"/>
      <c r="F50" s="80"/>
      <c r="G50" s="80"/>
      <c r="H50" s="80"/>
      <c r="I50" s="62"/>
      <c r="J50" s="62"/>
    </row>
    <row r="51" spans="1:10" ht="24.75" customHeight="1">
      <c r="A51" s="61" t="s">
        <v>40</v>
      </c>
      <c r="B51" s="61"/>
      <c r="C51" s="61"/>
      <c r="D51" s="31">
        <v>388951</v>
      </c>
      <c r="E51" s="31">
        <v>1670451</v>
      </c>
      <c r="F51" s="67" t="s">
        <v>52</v>
      </c>
      <c r="G51" s="67"/>
      <c r="H51" s="67"/>
      <c r="I51" s="31">
        <f>341-13043</f>
        <v>-12702</v>
      </c>
      <c r="J51" s="31">
        <f>13201-11137</f>
        <v>2064</v>
      </c>
    </row>
    <row r="52" spans="1:10" ht="28.5" customHeight="1">
      <c r="A52" s="61" t="s">
        <v>42</v>
      </c>
      <c r="B52" s="61"/>
      <c r="C52" s="61"/>
      <c r="D52" s="31">
        <v>655741</v>
      </c>
      <c r="E52" s="31">
        <v>455351</v>
      </c>
      <c r="F52" s="87" t="s">
        <v>67</v>
      </c>
      <c r="G52" s="88"/>
      <c r="H52" s="88"/>
      <c r="I52" s="31"/>
      <c r="J52" s="31"/>
    </row>
    <row r="53" spans="1:10" ht="16.5" customHeight="1">
      <c r="A53" s="57" t="s">
        <v>36</v>
      </c>
      <c r="B53" s="57"/>
      <c r="C53" s="57"/>
      <c r="D53" s="31">
        <f>D51-D52</f>
        <v>-266790</v>
      </c>
      <c r="E53" s="31">
        <f>E51-E52</f>
        <v>1215100</v>
      </c>
      <c r="F53" s="88" t="s">
        <v>68</v>
      </c>
      <c r="G53" s="88"/>
      <c r="H53" s="88"/>
      <c r="I53" s="31">
        <f>I49-I51</f>
        <v>-86710</v>
      </c>
      <c r="J53" s="31">
        <f>J49-J51</f>
        <v>372982</v>
      </c>
    </row>
    <row r="54" spans="1:10" ht="34.5" customHeight="1">
      <c r="A54" s="68" t="s">
        <v>45</v>
      </c>
      <c r="B54" s="68"/>
      <c r="C54" s="68"/>
      <c r="D54" s="31">
        <f>D41+D46+D51</f>
        <v>10796385</v>
      </c>
      <c r="E54" s="31">
        <f>E41+E46+E51</f>
        <v>14943439</v>
      </c>
      <c r="F54" s="87" t="s">
        <v>72</v>
      </c>
      <c r="G54" s="88"/>
      <c r="H54" s="88"/>
      <c r="I54" s="31"/>
      <c r="J54" s="31"/>
    </row>
    <row r="55" spans="1:10" ht="35.25" customHeight="1">
      <c r="A55" s="68" t="s">
        <v>47</v>
      </c>
      <c r="B55" s="68"/>
      <c r="C55" s="68"/>
      <c r="D55" s="31">
        <f>D42+D47+D52</f>
        <v>12359794</v>
      </c>
      <c r="E55" s="31">
        <f>E42+E47+E52</f>
        <v>14971509</v>
      </c>
      <c r="F55" s="63" t="s">
        <v>69</v>
      </c>
      <c r="G55" s="67"/>
      <c r="H55" s="67"/>
      <c r="I55" s="31"/>
      <c r="J55" s="31"/>
    </row>
    <row r="56" spans="1:10" ht="18" customHeight="1">
      <c r="A56" s="54" t="s">
        <v>48</v>
      </c>
      <c r="B56" s="54"/>
      <c r="C56" s="54"/>
      <c r="D56" s="31">
        <f>D54-D55</f>
        <v>-1563409</v>
      </c>
      <c r="E56" s="31">
        <f>E54-E55</f>
        <v>-28070</v>
      </c>
      <c r="F56" s="67" t="s">
        <v>70</v>
      </c>
      <c r="G56" s="67"/>
      <c r="H56" s="67"/>
      <c r="I56" s="31"/>
      <c r="J56" s="31"/>
    </row>
    <row r="57" spans="1:10" ht="15" customHeight="1">
      <c r="A57" s="80" t="s">
        <v>49</v>
      </c>
      <c r="B57" s="80"/>
      <c r="C57" s="80"/>
      <c r="D57" s="62">
        <v>2319993</v>
      </c>
      <c r="E57" s="62">
        <v>679850</v>
      </c>
      <c r="F57" s="67" t="s">
        <v>54</v>
      </c>
      <c r="G57" s="67"/>
      <c r="H57" s="67"/>
      <c r="I57" s="31">
        <v>39</v>
      </c>
      <c r="J57" s="31"/>
    </row>
    <row r="58" spans="1:10" ht="28.5" customHeight="1">
      <c r="A58" s="80"/>
      <c r="B58" s="80"/>
      <c r="C58" s="80"/>
      <c r="D58" s="62"/>
      <c r="E58" s="62"/>
      <c r="F58" s="63" t="s">
        <v>55</v>
      </c>
      <c r="G58" s="67"/>
      <c r="H58" s="67"/>
      <c r="I58" s="31"/>
      <c r="J58" s="31"/>
    </row>
    <row r="59" spans="1:10" ht="24" customHeight="1">
      <c r="A59" s="80" t="s">
        <v>51</v>
      </c>
      <c r="B59" s="80"/>
      <c r="C59" s="80"/>
      <c r="D59" s="62">
        <f>209116-285850</f>
        <v>-76734</v>
      </c>
      <c r="E59" s="62">
        <f>43193-51311</f>
        <v>-8118</v>
      </c>
      <c r="F59" s="89"/>
      <c r="G59" s="90"/>
      <c r="H59" s="90"/>
      <c r="I59" s="13"/>
      <c r="J59" s="13"/>
    </row>
    <row r="60" spans="1:5" ht="22.5" customHeight="1">
      <c r="A60" s="80"/>
      <c r="B60" s="80"/>
      <c r="C60" s="80"/>
      <c r="D60" s="62"/>
      <c r="E60" s="62"/>
    </row>
    <row r="61" spans="1:5" ht="12.75">
      <c r="A61" s="80" t="s">
        <v>53</v>
      </c>
      <c r="B61" s="80"/>
      <c r="C61" s="80"/>
      <c r="D61" s="62">
        <f>D56+D57+D59</f>
        <v>679850</v>
      </c>
      <c r="E61" s="62">
        <f>E56+E57+E59</f>
        <v>643662</v>
      </c>
    </row>
    <row r="62" spans="1:5" ht="12.75">
      <c r="A62" s="80"/>
      <c r="B62" s="80"/>
      <c r="C62" s="80"/>
      <c r="D62" s="62"/>
      <c r="E62" s="62"/>
    </row>
    <row r="63" ht="14.25" customHeight="1"/>
    <row r="64" spans="1:10" ht="12.75">
      <c r="A64" s="52" t="s">
        <v>101</v>
      </c>
      <c r="B64" s="52"/>
      <c r="C64" s="52"/>
      <c r="D64" s="52"/>
      <c r="E64" s="52"/>
      <c r="F64" s="52"/>
      <c r="G64" s="52"/>
      <c r="H64" s="52"/>
      <c r="I64" s="52"/>
      <c r="J64" s="52"/>
    </row>
    <row r="65" ht="7.5" customHeight="1"/>
    <row r="66" spans="1:10" ht="12" customHeight="1">
      <c r="A66" s="24"/>
      <c r="B66" s="25"/>
      <c r="C66" s="97">
        <v>2006</v>
      </c>
      <c r="D66" s="98"/>
      <c r="E66" s="98"/>
      <c r="F66" s="99"/>
      <c r="G66" s="97">
        <v>2007</v>
      </c>
      <c r="H66" s="98"/>
      <c r="I66" s="98"/>
      <c r="J66" s="99"/>
    </row>
    <row r="67" spans="1:10" ht="27.75" customHeight="1" hidden="1">
      <c r="A67" s="26"/>
      <c r="B67" s="27"/>
      <c r="C67" s="21"/>
      <c r="D67" s="22"/>
      <c r="E67" s="22"/>
      <c r="F67" s="23"/>
      <c r="G67" s="21"/>
      <c r="H67" s="22"/>
      <c r="I67" s="22"/>
      <c r="J67" s="23"/>
    </row>
    <row r="68" spans="1:10" ht="27.75" customHeight="1">
      <c r="A68" s="28"/>
      <c r="B68" s="29"/>
      <c r="C68" s="17" t="s">
        <v>75</v>
      </c>
      <c r="D68" s="17" t="s">
        <v>76</v>
      </c>
      <c r="E68" s="17" t="s">
        <v>77</v>
      </c>
      <c r="F68" s="17" t="s">
        <v>78</v>
      </c>
      <c r="G68" s="17" t="s">
        <v>75</v>
      </c>
      <c r="H68" s="17" t="s">
        <v>76</v>
      </c>
      <c r="I68" s="17" t="s">
        <v>77</v>
      </c>
      <c r="J68" s="17" t="s">
        <v>78</v>
      </c>
    </row>
    <row r="69" spans="1:10" ht="21.75" customHeight="1">
      <c r="A69" s="19" t="s">
        <v>79</v>
      </c>
      <c r="B69" s="19"/>
      <c r="C69" s="36">
        <v>4867544</v>
      </c>
      <c r="D69" s="37">
        <v>376096</v>
      </c>
      <c r="E69" s="37"/>
      <c r="F69" s="37">
        <f>C69+D69-E69</f>
        <v>5243640</v>
      </c>
      <c r="G69" s="37">
        <f>F69</f>
        <v>5243640</v>
      </c>
      <c r="H69" s="37">
        <v>492542</v>
      </c>
      <c r="I69" s="37"/>
      <c r="J69" s="37">
        <f>G69+H69-I69</f>
        <v>5736182</v>
      </c>
    </row>
    <row r="70" spans="1:10" ht="21.75" customHeight="1">
      <c r="A70" s="19" t="s">
        <v>80</v>
      </c>
      <c r="B70" s="19"/>
      <c r="C70" s="36">
        <v>7671</v>
      </c>
      <c r="D70" s="37"/>
      <c r="E70" s="37"/>
      <c r="F70" s="37">
        <f aca="true" t="shared" si="0" ref="F70:F77">C70+D70-E70</f>
        <v>7671</v>
      </c>
      <c r="G70" s="37">
        <f aca="true" t="shared" si="1" ref="G70:G77">F70</f>
        <v>7671</v>
      </c>
      <c r="H70" s="37"/>
      <c r="I70" s="37"/>
      <c r="J70" s="37">
        <f aca="true" t="shared" si="2" ref="J70:J77">G70+H70-I70</f>
        <v>7671</v>
      </c>
    </row>
    <row r="71" spans="1:10" ht="30" customHeight="1">
      <c r="A71" s="19" t="s">
        <v>81</v>
      </c>
      <c r="B71" s="19"/>
      <c r="C71" s="36">
        <v>0</v>
      </c>
      <c r="D71" s="36"/>
      <c r="E71" s="36"/>
      <c r="F71" s="37">
        <f t="shared" si="0"/>
        <v>0</v>
      </c>
      <c r="G71" s="37">
        <f t="shared" si="1"/>
        <v>0</v>
      </c>
      <c r="H71" s="36"/>
      <c r="I71" s="36"/>
      <c r="J71" s="37">
        <f t="shared" si="2"/>
        <v>0</v>
      </c>
    </row>
    <row r="72" spans="1:10" ht="21.75" customHeight="1">
      <c r="A72" s="19" t="s">
        <v>82</v>
      </c>
      <c r="B72" s="19"/>
      <c r="C72" s="36">
        <v>11737</v>
      </c>
      <c r="D72" s="36">
        <v>14808</v>
      </c>
      <c r="E72" s="36"/>
      <c r="F72" s="37">
        <f t="shared" si="0"/>
        <v>26545</v>
      </c>
      <c r="G72" s="37">
        <f t="shared" si="1"/>
        <v>26545</v>
      </c>
      <c r="H72" s="36">
        <v>99173</v>
      </c>
      <c r="I72" s="36"/>
      <c r="J72" s="37">
        <f t="shared" si="2"/>
        <v>125718</v>
      </c>
    </row>
    <row r="73" spans="1:10" ht="21.75" customHeight="1">
      <c r="A73" s="19" t="s">
        <v>83</v>
      </c>
      <c r="B73" s="19"/>
      <c r="C73" s="36">
        <v>1302366</v>
      </c>
      <c r="D73" s="36">
        <v>114188</v>
      </c>
      <c r="E73" s="36">
        <v>93282</v>
      </c>
      <c r="F73" s="37">
        <f t="shared" si="0"/>
        <v>1323272</v>
      </c>
      <c r="G73" s="37">
        <f t="shared" si="1"/>
        <v>1323272</v>
      </c>
      <c r="H73" s="36">
        <v>497970</v>
      </c>
      <c r="I73" s="36"/>
      <c r="J73" s="37">
        <f t="shared" si="2"/>
        <v>1821242</v>
      </c>
    </row>
    <row r="74" spans="1:10" ht="21.75" customHeight="1">
      <c r="A74" s="19" t="s">
        <v>84</v>
      </c>
      <c r="B74" s="19"/>
      <c r="C74" s="36">
        <v>16302</v>
      </c>
      <c r="D74" s="36">
        <v>35095</v>
      </c>
      <c r="E74" s="36"/>
      <c r="F74" s="37">
        <f t="shared" si="0"/>
        <v>51397</v>
      </c>
      <c r="G74" s="37">
        <f t="shared" si="1"/>
        <v>51397</v>
      </c>
      <c r="H74" s="36">
        <v>1631173</v>
      </c>
      <c r="I74" s="36"/>
      <c r="J74" s="37">
        <f t="shared" si="2"/>
        <v>1682570</v>
      </c>
    </row>
    <row r="75" spans="1:10" ht="21.75" customHeight="1">
      <c r="A75" s="19" t="s">
        <v>85</v>
      </c>
      <c r="B75" s="19"/>
      <c r="C75" s="36">
        <v>786963</v>
      </c>
      <c r="D75" s="36">
        <v>134689</v>
      </c>
      <c r="E75" s="36">
        <v>48730</v>
      </c>
      <c r="F75" s="37">
        <f t="shared" si="0"/>
        <v>872922</v>
      </c>
      <c r="G75" s="37">
        <f t="shared" si="1"/>
        <v>872922</v>
      </c>
      <c r="H75" s="36">
        <v>926795</v>
      </c>
      <c r="I75" s="36">
        <v>282065</v>
      </c>
      <c r="J75" s="37">
        <f t="shared" si="2"/>
        <v>1517652</v>
      </c>
    </row>
    <row r="76" spans="1:10" ht="21.75" customHeight="1">
      <c r="A76" s="19" t="s">
        <v>86</v>
      </c>
      <c r="B76" s="19"/>
      <c r="C76" s="36">
        <v>61378</v>
      </c>
      <c r="D76" s="36">
        <v>192965</v>
      </c>
      <c r="E76" s="36">
        <v>61378</v>
      </c>
      <c r="F76" s="37">
        <f t="shared" si="0"/>
        <v>192965</v>
      </c>
      <c r="G76" s="37">
        <f t="shared" si="1"/>
        <v>192965</v>
      </c>
      <c r="H76" s="36">
        <v>3096</v>
      </c>
      <c r="I76" s="36">
        <v>196061</v>
      </c>
      <c r="J76" s="37">
        <f t="shared" si="2"/>
        <v>0</v>
      </c>
    </row>
    <row r="77" spans="1:10" ht="21.75" customHeight="1">
      <c r="A77" s="20" t="s">
        <v>87</v>
      </c>
      <c r="B77" s="20"/>
      <c r="C77" s="36">
        <v>0</v>
      </c>
      <c r="D77" s="36">
        <v>53</v>
      </c>
      <c r="E77" s="36"/>
      <c r="F77" s="37">
        <f t="shared" si="0"/>
        <v>53</v>
      </c>
      <c r="G77" s="37">
        <f t="shared" si="1"/>
        <v>53</v>
      </c>
      <c r="H77" s="36">
        <v>266</v>
      </c>
      <c r="I77" s="36"/>
      <c r="J77" s="37">
        <f t="shared" si="2"/>
        <v>319</v>
      </c>
    </row>
    <row r="78" spans="1:10" ht="21.75" customHeight="1">
      <c r="A78" s="20" t="s">
        <v>88</v>
      </c>
      <c r="B78" s="20"/>
      <c r="C78" s="36">
        <f>C69+C70+C71+C72+C73+C74+C75-C76-C77</f>
        <v>6931205</v>
      </c>
      <c r="D78" s="36">
        <f aca="true" t="shared" si="3" ref="D78:J78">D69+D70+D71+D72+D73+D74+D75-D76-D77</f>
        <v>481858</v>
      </c>
      <c r="E78" s="36">
        <f t="shared" si="3"/>
        <v>80634</v>
      </c>
      <c r="F78" s="36">
        <f t="shared" si="3"/>
        <v>7332429</v>
      </c>
      <c r="G78" s="36">
        <f t="shared" si="3"/>
        <v>7332429</v>
      </c>
      <c r="H78" s="36">
        <f t="shared" si="3"/>
        <v>3644291</v>
      </c>
      <c r="I78" s="36">
        <f t="shared" si="3"/>
        <v>86004</v>
      </c>
      <c r="J78" s="36">
        <f t="shared" si="3"/>
        <v>10890716</v>
      </c>
    </row>
    <row r="79" spans="1:10" ht="31.5" customHeight="1">
      <c r="A79" s="20" t="s">
        <v>89</v>
      </c>
      <c r="B79" s="20"/>
      <c r="C79" s="36"/>
      <c r="D79" s="36"/>
      <c r="E79" s="36"/>
      <c r="F79" s="36"/>
      <c r="G79" s="36"/>
      <c r="H79" s="36"/>
      <c r="I79" s="36"/>
      <c r="J79" s="36"/>
    </row>
    <row r="80" spans="1:10" ht="20.25" customHeight="1">
      <c r="A80" s="30"/>
      <c r="B80" s="18"/>
      <c r="C80" s="10"/>
      <c r="D80" s="10"/>
      <c r="E80" s="10"/>
      <c r="F80" s="10"/>
      <c r="G80" s="10"/>
      <c r="H80" s="10"/>
      <c r="I80" s="10"/>
      <c r="J80" s="10"/>
    </row>
    <row r="82" spans="1:10" ht="81" customHeight="1">
      <c r="A82" s="93" t="s">
        <v>115</v>
      </c>
      <c r="B82" s="94"/>
      <c r="C82" s="94"/>
      <c r="D82" s="94"/>
      <c r="E82" s="94"/>
      <c r="F82" s="94"/>
      <c r="G82" s="94"/>
      <c r="H82" s="94"/>
      <c r="I82" s="94"/>
      <c r="J82" s="94"/>
    </row>
    <row r="83" spans="1:10" ht="3.75" customHeight="1">
      <c r="A83" s="14"/>
      <c r="B83" s="15"/>
      <c r="C83" s="15"/>
      <c r="D83" s="15"/>
      <c r="E83" s="15"/>
      <c r="F83" s="15"/>
      <c r="G83" s="15"/>
      <c r="H83" s="15"/>
      <c r="I83" s="15"/>
      <c r="J83" s="15"/>
    </row>
    <row r="84" spans="1:10" ht="39" customHeight="1">
      <c r="A84" s="95" t="s">
        <v>104</v>
      </c>
      <c r="B84" s="96"/>
      <c r="C84" s="96"/>
      <c r="D84" s="96"/>
      <c r="E84" s="96"/>
      <c r="F84" s="96"/>
      <c r="G84" s="96"/>
      <c r="H84" s="96"/>
      <c r="I84" s="96"/>
      <c r="J84" s="96"/>
    </row>
    <row r="85" spans="1:10" ht="2.25" customHeight="1" hidden="1">
      <c r="A85" s="91" t="s">
        <v>95</v>
      </c>
      <c r="B85" s="92"/>
      <c r="C85" s="92"/>
      <c r="D85" s="92"/>
      <c r="E85" s="92"/>
      <c r="F85" s="92"/>
      <c r="G85" s="92"/>
      <c r="H85" s="92"/>
      <c r="I85" s="92"/>
      <c r="J85" s="92"/>
    </row>
    <row r="86" spans="1:10" ht="12.75" hidden="1">
      <c r="A86" s="92"/>
      <c r="B86" s="92"/>
      <c r="C86" s="92"/>
      <c r="D86" s="92"/>
      <c r="E86" s="92"/>
      <c r="F86" s="92"/>
      <c r="G86" s="92"/>
      <c r="H86" s="92"/>
      <c r="I86" s="92"/>
      <c r="J86" s="92"/>
    </row>
    <row r="87" spans="1:10" ht="12.75">
      <c r="A87" s="92"/>
      <c r="B87" s="92"/>
      <c r="C87" s="92"/>
      <c r="D87" s="92"/>
      <c r="E87" s="92"/>
      <c r="F87" s="92"/>
      <c r="G87" s="92"/>
      <c r="H87" s="92"/>
      <c r="I87" s="92"/>
      <c r="J87" s="92"/>
    </row>
    <row r="88" spans="1:10" ht="12.75">
      <c r="A88" s="92"/>
      <c r="B88" s="92"/>
      <c r="C88" s="92"/>
      <c r="D88" s="92"/>
      <c r="E88" s="92"/>
      <c r="F88" s="92"/>
      <c r="G88" s="92"/>
      <c r="H88" s="92"/>
      <c r="I88" s="92"/>
      <c r="J88" s="92"/>
    </row>
    <row r="89" spans="1:10" ht="12.75">
      <c r="A89" s="92"/>
      <c r="B89" s="92"/>
      <c r="C89" s="92"/>
      <c r="D89" s="92"/>
      <c r="E89" s="92"/>
      <c r="F89" s="92"/>
      <c r="G89" s="92"/>
      <c r="H89" s="92"/>
      <c r="I89" s="92"/>
      <c r="J89" s="92"/>
    </row>
    <row r="90" spans="1:10" ht="12.75">
      <c r="A90" s="92"/>
      <c r="B90" s="92"/>
      <c r="C90" s="92"/>
      <c r="D90" s="92"/>
      <c r="E90" s="92"/>
      <c r="F90" s="92"/>
      <c r="G90" s="92"/>
      <c r="H90" s="92"/>
      <c r="I90" s="92"/>
      <c r="J90" s="92"/>
    </row>
    <row r="91" spans="1:10" ht="2.25" customHeight="1">
      <c r="A91" s="92"/>
      <c r="B91" s="92"/>
      <c r="C91" s="92"/>
      <c r="D91" s="92"/>
      <c r="E91" s="92"/>
      <c r="F91" s="92"/>
      <c r="G91" s="92"/>
      <c r="H91" s="92"/>
      <c r="I91" s="92"/>
      <c r="J91" s="92"/>
    </row>
    <row r="92" spans="1:10" ht="12.75">
      <c r="A92" s="38" t="s">
        <v>118</v>
      </c>
      <c r="B92" s="8"/>
      <c r="C92" s="8"/>
      <c r="D92" s="8"/>
      <c r="E92" s="8"/>
      <c r="F92" s="8"/>
      <c r="G92" s="8"/>
      <c r="H92" s="8"/>
      <c r="I92" s="8"/>
      <c r="J92" s="8"/>
    </row>
    <row r="93" spans="1:10" ht="31.5" customHeight="1">
      <c r="A93" s="101" t="s">
        <v>116</v>
      </c>
      <c r="B93" s="102"/>
      <c r="C93" s="102"/>
      <c r="D93" s="102"/>
      <c r="E93" s="102"/>
      <c r="F93" s="102"/>
      <c r="G93" s="102"/>
      <c r="H93" s="102"/>
      <c r="I93" s="102"/>
      <c r="J93" s="102"/>
    </row>
    <row r="94" spans="1:10" ht="12.75">
      <c r="A94" s="103" t="s">
        <v>117</v>
      </c>
      <c r="B94" s="104"/>
      <c r="C94" s="104"/>
      <c r="D94" s="104"/>
      <c r="E94" s="104"/>
      <c r="F94" s="104"/>
      <c r="G94" s="104"/>
      <c r="H94" s="104"/>
      <c r="I94" s="104"/>
      <c r="J94" s="104"/>
    </row>
    <row r="95" spans="1:10" ht="14.25" customHeight="1">
      <c r="A95" s="104"/>
      <c r="B95" s="104"/>
      <c r="C95" s="104"/>
      <c r="D95" s="104"/>
      <c r="E95" s="104"/>
      <c r="F95" s="104"/>
      <c r="G95" s="104"/>
      <c r="H95" s="104"/>
      <c r="I95" s="104"/>
      <c r="J95" s="104"/>
    </row>
    <row r="96" spans="1:10" ht="12.75">
      <c r="A96" s="105" t="s">
        <v>105</v>
      </c>
      <c r="B96" s="106"/>
      <c r="C96" s="106"/>
      <c r="D96" s="106"/>
      <c r="E96" s="106"/>
      <c r="F96" s="106"/>
      <c r="G96" s="106"/>
      <c r="H96" s="106"/>
      <c r="I96" s="106"/>
      <c r="J96" s="106"/>
    </row>
    <row r="97" spans="1:10" ht="12.75">
      <c r="A97" s="106"/>
      <c r="B97" s="106"/>
      <c r="C97" s="106"/>
      <c r="D97" s="106"/>
      <c r="E97" s="106"/>
      <c r="F97" s="106"/>
      <c r="G97" s="106"/>
      <c r="H97" s="106"/>
      <c r="I97" s="106"/>
      <c r="J97" s="106"/>
    </row>
    <row r="98" spans="1:10" ht="12.75">
      <c r="A98" s="106"/>
      <c r="B98" s="106"/>
      <c r="C98" s="106"/>
      <c r="D98" s="106"/>
      <c r="E98" s="106"/>
      <c r="F98" s="106"/>
      <c r="G98" s="106"/>
      <c r="H98" s="106"/>
      <c r="I98" s="106"/>
      <c r="J98" s="106"/>
    </row>
    <row r="99" spans="1:10" ht="9.75" customHeight="1">
      <c r="A99" s="11"/>
      <c r="B99" s="11"/>
      <c r="C99" s="11"/>
      <c r="D99" s="11"/>
      <c r="E99" s="11"/>
      <c r="F99" s="11"/>
      <c r="G99" s="11"/>
      <c r="H99" s="11"/>
      <c r="I99" s="11"/>
      <c r="J99" s="11"/>
    </row>
    <row r="100" spans="1:10" ht="12.75">
      <c r="A100" s="2"/>
      <c r="B100" s="2"/>
      <c r="C100" s="2"/>
      <c r="D100" s="2"/>
      <c r="E100" s="9"/>
      <c r="F100" s="2"/>
      <c r="G100" s="107" t="s">
        <v>56</v>
      </c>
      <c r="H100" s="108"/>
      <c r="I100" s="108"/>
      <c r="J100" s="108"/>
    </row>
    <row r="101" spans="1:10" ht="12.75">
      <c r="A101" s="2"/>
      <c r="B101" s="2"/>
      <c r="C101" s="2"/>
      <c r="D101" s="2"/>
      <c r="E101" s="9"/>
      <c r="F101" s="2"/>
      <c r="G101" s="100" t="s">
        <v>96</v>
      </c>
      <c r="H101" s="100"/>
      <c r="I101" s="100"/>
      <c r="J101" s="100"/>
    </row>
    <row r="102" spans="1:10" ht="9" customHeight="1">
      <c r="A102" s="2"/>
      <c r="B102" s="2"/>
      <c r="C102" s="2"/>
      <c r="D102" s="2"/>
      <c r="E102" s="9"/>
      <c r="F102" s="2"/>
      <c r="G102" s="1"/>
      <c r="H102" s="1"/>
      <c r="I102" s="1"/>
      <c r="J102" s="1"/>
    </row>
  </sheetData>
  <sheetProtection/>
  <mergeCells count="132">
    <mergeCell ref="A64:J64"/>
    <mergeCell ref="C66:F66"/>
    <mergeCell ref="G66:J66"/>
    <mergeCell ref="G101:J101"/>
    <mergeCell ref="A93:J93"/>
    <mergeCell ref="A94:J95"/>
    <mergeCell ref="A96:J98"/>
    <mergeCell ref="G100:J100"/>
    <mergeCell ref="A59:C60"/>
    <mergeCell ref="D59:D60"/>
    <mergeCell ref="E59:E60"/>
    <mergeCell ref="F59:H59"/>
    <mergeCell ref="A85:J91"/>
    <mergeCell ref="A82:J82"/>
    <mergeCell ref="A84:J84"/>
    <mergeCell ref="A61:C62"/>
    <mergeCell ref="D61:D62"/>
    <mergeCell ref="E61:E62"/>
    <mergeCell ref="A56:C56"/>
    <mergeCell ref="F56:H56"/>
    <mergeCell ref="A57:C58"/>
    <mergeCell ref="D57:D58"/>
    <mergeCell ref="E57:E58"/>
    <mergeCell ref="F57:H57"/>
    <mergeCell ref="F58:H58"/>
    <mergeCell ref="A53:C53"/>
    <mergeCell ref="F53:H53"/>
    <mergeCell ref="A54:C54"/>
    <mergeCell ref="F54:H54"/>
    <mergeCell ref="A55:C55"/>
    <mergeCell ref="F55:H55"/>
    <mergeCell ref="I49:I50"/>
    <mergeCell ref="J49:J50"/>
    <mergeCell ref="A51:C51"/>
    <mergeCell ref="F51:H51"/>
    <mergeCell ref="A52:C52"/>
    <mergeCell ref="F52:H52"/>
    <mergeCell ref="A47:C47"/>
    <mergeCell ref="F47:H47"/>
    <mergeCell ref="A48:C48"/>
    <mergeCell ref="F48:H48"/>
    <mergeCell ref="A49:C50"/>
    <mergeCell ref="D49:D50"/>
    <mergeCell ref="E49:E50"/>
    <mergeCell ref="F49:H50"/>
    <mergeCell ref="A44:C45"/>
    <mergeCell ref="D44:D45"/>
    <mergeCell ref="E44:E45"/>
    <mergeCell ref="F44:H44"/>
    <mergeCell ref="F45:H45"/>
    <mergeCell ref="A46:C46"/>
    <mergeCell ref="F46:H46"/>
    <mergeCell ref="A41:C41"/>
    <mergeCell ref="F41:H41"/>
    <mergeCell ref="A42:C42"/>
    <mergeCell ref="F42:H42"/>
    <mergeCell ref="A43:C43"/>
    <mergeCell ref="F43:H43"/>
    <mergeCell ref="F34:H34"/>
    <mergeCell ref="A36:E37"/>
    <mergeCell ref="F36:J37"/>
    <mergeCell ref="A38:C40"/>
    <mergeCell ref="D38:D40"/>
    <mergeCell ref="E38:E40"/>
    <mergeCell ref="F38:H39"/>
    <mergeCell ref="I38:I39"/>
    <mergeCell ref="J38:J39"/>
    <mergeCell ref="F40:H40"/>
    <mergeCell ref="A31:C31"/>
    <mergeCell ref="F31:H31"/>
    <mergeCell ref="A32:C32"/>
    <mergeCell ref="F32:H33"/>
    <mergeCell ref="I32:I33"/>
    <mergeCell ref="J32:J33"/>
    <mergeCell ref="A33:C33"/>
    <mergeCell ref="A28:C28"/>
    <mergeCell ref="F28:H28"/>
    <mergeCell ref="A29:C29"/>
    <mergeCell ref="F29:H29"/>
    <mergeCell ref="A30:C30"/>
    <mergeCell ref="F30:H30"/>
    <mergeCell ref="A25:C25"/>
    <mergeCell ref="F25:H25"/>
    <mergeCell ref="A26:C26"/>
    <mergeCell ref="F26:H27"/>
    <mergeCell ref="I26:I27"/>
    <mergeCell ref="J26:J27"/>
    <mergeCell ref="A27:C27"/>
    <mergeCell ref="A22:C23"/>
    <mergeCell ref="D22:D23"/>
    <mergeCell ref="E22:E23"/>
    <mergeCell ref="F22:H22"/>
    <mergeCell ref="F23:H23"/>
    <mergeCell ref="A24:C24"/>
    <mergeCell ref="F24:H24"/>
    <mergeCell ref="A19:C19"/>
    <mergeCell ref="A20:C20"/>
    <mergeCell ref="F20:H20"/>
    <mergeCell ref="F19:H19"/>
    <mergeCell ref="A21:C21"/>
    <mergeCell ref="F21:H21"/>
    <mergeCell ref="A14:J14"/>
    <mergeCell ref="A16:J16"/>
    <mergeCell ref="A17:C17"/>
    <mergeCell ref="F17:H17"/>
    <mergeCell ref="A18:C18"/>
    <mergeCell ref="F18:H18"/>
    <mergeCell ref="A1:J1"/>
    <mergeCell ref="A2:J2"/>
    <mergeCell ref="A3:J3"/>
    <mergeCell ref="A5:J5"/>
    <mergeCell ref="A7:B7"/>
    <mergeCell ref="C7:F7"/>
    <mergeCell ref="G7:H7"/>
    <mergeCell ref="I7:J7"/>
    <mergeCell ref="A9:J9"/>
    <mergeCell ref="A10:B10"/>
    <mergeCell ref="C10:F10"/>
    <mergeCell ref="G10:H10"/>
    <mergeCell ref="I10:J10"/>
    <mergeCell ref="A6:B6"/>
    <mergeCell ref="C6:F6"/>
    <mergeCell ref="G6:H6"/>
    <mergeCell ref="I6:J6"/>
    <mergeCell ref="A12:B12"/>
    <mergeCell ref="C12:F12"/>
    <mergeCell ref="G12:H12"/>
    <mergeCell ref="I12:J12"/>
    <mergeCell ref="A11:B11"/>
    <mergeCell ref="C11:F11"/>
    <mergeCell ref="G11:H11"/>
    <mergeCell ref="I11:J11"/>
  </mergeCells>
  <printOptions horizontalCentered="1" verticalCentered="1"/>
  <pageMargins left="0.5" right="0.5" top="0.590551181102362" bottom="0.590551181102362" header="0.511811023622047" footer="0.511811023622047"/>
  <pageSetup horizontalDpi="300" verticalDpi="300" orientation="portrait" paperSize="9" scale="74" r:id="rId1"/>
  <rowBreaks count="1" manualBreakCount="1">
    <brk id="6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Vesna Ilic</cp:lastModifiedBy>
  <cp:lastPrinted>2008-07-08T12:51:21Z</cp:lastPrinted>
  <dcterms:created xsi:type="dcterms:W3CDTF">2007-02-12T13:02:25Z</dcterms:created>
  <dcterms:modified xsi:type="dcterms:W3CDTF">2008-07-22T10:06:56Z</dcterms:modified>
  <cp:category/>
  <cp:version/>
  <cp:contentType/>
  <cp:contentStatus/>
</cp:coreProperties>
</file>